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dula\Downloads\"/>
    </mc:Choice>
  </mc:AlternateContent>
  <xr:revisionPtr revIDLastSave="0" documentId="8_{44FFF257-BE28-4E2A-9617-5EEE3E37B8B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kapitulace" sheetId="7" r:id="rId1"/>
    <sheet name="HSV+PSV" sheetId="10" r:id="rId2"/>
    <sheet name="Nábytek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1" l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5" i="11"/>
  <c r="F40" i="11" l="1"/>
  <c r="F41" i="11" s="1"/>
  <c r="L12" i="7" s="1"/>
  <c r="I34" i="10" l="1"/>
  <c r="I52" i="10"/>
  <c r="I51" i="10"/>
  <c r="I87" i="10" l="1"/>
  <c r="I86" i="10"/>
  <c r="I48" i="10" l="1"/>
  <c r="I47" i="10"/>
  <c r="I45" i="10"/>
  <c r="I44" i="10"/>
  <c r="I43" i="10"/>
  <c r="I46" i="10"/>
  <c r="I75" i="10"/>
  <c r="I69" i="10"/>
  <c r="I50" i="10"/>
  <c r="I6" i="10"/>
  <c r="I53" i="10"/>
  <c r="I54" i="10"/>
  <c r="I61" i="10" l="1"/>
  <c r="I60" i="10"/>
  <c r="I59" i="10"/>
  <c r="I58" i="10"/>
  <c r="I57" i="10"/>
  <c r="I56" i="10"/>
  <c r="I55" i="10"/>
  <c r="I49" i="10"/>
  <c r="I42" i="10"/>
  <c r="I41" i="10"/>
  <c r="I40" i="10"/>
  <c r="I39" i="10"/>
  <c r="I8" i="10"/>
  <c r="I88" i="10"/>
  <c r="I18" i="10"/>
  <c r="I62" i="10" l="1"/>
  <c r="I17" i="10"/>
  <c r="I97" i="10" l="1"/>
  <c r="I96" i="10"/>
  <c r="I93" i="10"/>
  <c r="I94" i="10" s="1"/>
  <c r="I89" i="10"/>
  <c r="I85" i="10"/>
  <c r="I84" i="10"/>
  <c r="I83" i="10"/>
  <c r="I82" i="10"/>
  <c r="I81" i="10"/>
  <c r="I80" i="10"/>
  <c r="I79" i="10"/>
  <c r="I78" i="10"/>
  <c r="I77" i="10"/>
  <c r="I76" i="10"/>
  <c r="I74" i="10"/>
  <c r="I71" i="10"/>
  <c r="I70" i="10"/>
  <c r="I68" i="10"/>
  <c r="I67" i="10"/>
  <c r="I66" i="10"/>
  <c r="I65" i="10"/>
  <c r="F35" i="10"/>
  <c r="I35" i="10" s="1"/>
  <c r="I33" i="10"/>
  <c r="I32" i="10"/>
  <c r="I31" i="10"/>
  <c r="I30" i="10"/>
  <c r="I29" i="10"/>
  <c r="I28" i="10"/>
  <c r="I27" i="10"/>
  <c r="I23" i="10"/>
  <c r="I22" i="10"/>
  <c r="I21" i="10"/>
  <c r="I20" i="10"/>
  <c r="I19" i="10"/>
  <c r="I16" i="10"/>
  <c r="I12" i="10"/>
  <c r="I11" i="10"/>
  <c r="I10" i="10"/>
  <c r="I9" i="10"/>
  <c r="I7" i="10"/>
  <c r="I5" i="10"/>
  <c r="I4" i="10"/>
  <c r="I24" i="10" l="1"/>
  <c r="I98" i="10"/>
  <c r="I13" i="10"/>
  <c r="I101" i="10" s="1"/>
  <c r="I36" i="10"/>
  <c r="I72" i="10"/>
  <c r="I90" i="10"/>
  <c r="I103" i="10" l="1"/>
  <c r="I105" i="10" s="1"/>
  <c r="I106" i="10" l="1"/>
  <c r="L11" i="7" s="1"/>
  <c r="L13" i="7" s="1"/>
</calcChain>
</file>

<file path=xl/sharedStrings.xml><?xml version="1.0" encoding="utf-8"?>
<sst xmlns="http://schemas.openxmlformats.org/spreadsheetml/2006/main" count="222" uniqueCount="150">
  <si>
    <t>Stavba :</t>
  </si>
  <si>
    <t>Objednavatel :</t>
  </si>
  <si>
    <t>Celkem</t>
  </si>
  <si>
    <t>ks</t>
  </si>
  <si>
    <t>m</t>
  </si>
  <si>
    <t>Práce a dodávky PSV</t>
  </si>
  <si>
    <t>PSV  Celkem</t>
  </si>
  <si>
    <t>Konstrukce pro upevnění</t>
  </si>
  <si>
    <t>HSV  Celkem</t>
  </si>
  <si>
    <t>kpl</t>
  </si>
  <si>
    <t>Odvoz a likvidace suti</t>
  </si>
  <si>
    <t>t</t>
  </si>
  <si>
    <t>m2</t>
  </si>
  <si>
    <t>Vysazení odbočky do DN 110</t>
  </si>
  <si>
    <t>Potrubí PVC hrdlové odpadní DN 110X2,3</t>
  </si>
  <si>
    <t>Potrubí PVC připojovací DN 40</t>
  </si>
  <si>
    <t>Potrubí PVC připojovací DN 50</t>
  </si>
  <si>
    <t>Zkouška těsnosti kanalizace vodou do DN 200</t>
  </si>
  <si>
    <t>Zdravotech.-vnitřní rozvod voda</t>
  </si>
  <si>
    <t>Montáž potrubí plastové polyfuze D 20</t>
  </si>
  <si>
    <t>Potrubí Hostalen D 20</t>
  </si>
  <si>
    <t>Tubolit FRZ D 22\9</t>
  </si>
  <si>
    <t>Montáž vodovodních armatur 2 závity G 1/2</t>
  </si>
  <si>
    <t>Montáž vodovodních armatur 2 závity G 3/4</t>
  </si>
  <si>
    <t>Zkouška tlaková potrubí závitové DN 50</t>
  </si>
  <si>
    <t>Zdravotech.-zařizovací předměty</t>
  </si>
  <si>
    <t>Ventil SAM rohový TE67 G 1/2 s připoj. Trubičkou</t>
  </si>
  <si>
    <t>Stavební úpravy a zednické práce</t>
  </si>
  <si>
    <t>Omítání zdí</t>
  </si>
  <si>
    <t>Penetrování</t>
  </si>
  <si>
    <t>Malta jádrová</t>
  </si>
  <si>
    <t>Štuk  jemný 40kg</t>
  </si>
  <si>
    <t>Baterie umyvadlová stojánková</t>
  </si>
  <si>
    <t>Konstrukce pro upevnění umyvadla</t>
  </si>
  <si>
    <t>Perlinka</t>
  </si>
  <si>
    <t>Příprava podkladu (natažení lepidla + perlinka)</t>
  </si>
  <si>
    <t>Nátěry a malování</t>
  </si>
  <si>
    <t>Malování stěn a stropů (bílá)</t>
  </si>
  <si>
    <t>kg</t>
  </si>
  <si>
    <t>Kulový kohout G 1/2"</t>
  </si>
  <si>
    <t>Malířská barva omyvatelná a otěruvzdorná</t>
  </si>
  <si>
    <t>m3</t>
  </si>
  <si>
    <t>Umyvadlový sifon chrom</t>
  </si>
  <si>
    <t>Dveře a zárubně</t>
  </si>
  <si>
    <t>Odvoz a likvidace komunálního odpadu</t>
  </si>
  <si>
    <t>Umyvadlo keramické 60cm</t>
  </si>
  <si>
    <t>Štukování</t>
  </si>
  <si>
    <t>Škrábání</t>
  </si>
  <si>
    <t>Materiál</t>
  </si>
  <si>
    <t>Práce</t>
  </si>
  <si>
    <t>jednotky</t>
  </si>
  <si>
    <t>Přesun hmot</t>
  </si>
  <si>
    <t xml:space="preserve">Pomocný materiál </t>
  </si>
  <si>
    <t>Práce a dodávky HSV</t>
  </si>
  <si>
    <t>Demontáž stavajícího zařízení</t>
  </si>
  <si>
    <t>Místnosti</t>
  </si>
  <si>
    <t>Cena bez DPH</t>
  </si>
  <si>
    <t xml:space="preserve">Umyvadlová vpusť </t>
  </si>
  <si>
    <t>Zdravotechnika</t>
  </si>
  <si>
    <t xml:space="preserve">Městská nemocnice následné péče </t>
  </si>
  <si>
    <t>Osekávka omítek, obkladů a stěn</t>
  </si>
  <si>
    <t>K Moravině 343, Praha - Vysočany</t>
  </si>
  <si>
    <t>Demontáž podlahy</t>
  </si>
  <si>
    <t>Sadrokartonový strop</t>
  </si>
  <si>
    <t>Zrcadlo LED závěsné</t>
  </si>
  <si>
    <t>Nivelace podlah</t>
  </si>
  <si>
    <t>Dodavatel:</t>
  </si>
  <si>
    <t>Vybourání a zazdění dveří</t>
  </si>
  <si>
    <t>Dodávka a montáž dveří 80cm včetně zárubně</t>
  </si>
  <si>
    <t>Vyzdivka Ytong 10mm</t>
  </si>
  <si>
    <t xml:space="preserve">Úprava stěn pro rozvody vody, kanalizace </t>
  </si>
  <si>
    <t>Začištění rozvodů rozvodů (vody, kanal.,)</t>
  </si>
  <si>
    <t xml:space="preserve">Podumyvadlová skřínka </t>
  </si>
  <si>
    <t>Demontáž stavajícího SDK stropu</t>
  </si>
  <si>
    <t>Elektroinstalace+ Slaboproud</t>
  </si>
  <si>
    <t>CYKY 3x2,5</t>
  </si>
  <si>
    <t>CYKY 3x1,5</t>
  </si>
  <si>
    <t>CYKY 5x2,5</t>
  </si>
  <si>
    <t>CYKY 5x4</t>
  </si>
  <si>
    <t>LED SVÍTIDLO OFFICE, 36W 2700 K STŘÍBRNÉ</t>
  </si>
  <si>
    <t>Nouzové svítidlo  LED 4W/3H EVG 230VAC IP40</t>
  </si>
  <si>
    <t>MONTÁŽNÍ SADY</t>
  </si>
  <si>
    <t>DEMONTÁŽ STÁVAJÍCÍCH SVÍTIDEL</t>
  </si>
  <si>
    <t>Vypínač jednopólový 10A/250V, pod omítku, IP20, kompl</t>
  </si>
  <si>
    <t>Zásuvka jednoduchá 16A/230V, pod omítku, IP20, kompl</t>
  </si>
  <si>
    <t>Zásuvka 2xRJ45 kompletní</t>
  </si>
  <si>
    <t>Ukončení v Racku</t>
  </si>
  <si>
    <t>Patch panel 19"m neosazený 24p</t>
  </si>
  <si>
    <t>Demontáž stávající elektroinstalace</t>
  </si>
  <si>
    <t>LCD Panel 65" včetně držáku</t>
  </si>
  <si>
    <t>Umyvadlo keramické 50cm</t>
  </si>
  <si>
    <t>Přeložení stěny kuchyně x zázemí včetně betonáže</t>
  </si>
  <si>
    <t>Jistič 16B/1 komb</t>
  </si>
  <si>
    <t>Jistič 10B/1 komb</t>
  </si>
  <si>
    <t>Jistič 20C/3 komb</t>
  </si>
  <si>
    <t>Výchozí revize</t>
  </si>
  <si>
    <t>Testovací provoz</t>
  </si>
  <si>
    <t>hod</t>
  </si>
  <si>
    <t>Vinilová podlaha Cooper oak light</t>
  </si>
  <si>
    <t>Akce: Rekonstrukce stávající jídelny na zasedací a školící místnost</t>
  </si>
  <si>
    <t>Podlaha lino dekor dle výběru investora</t>
  </si>
  <si>
    <t>Rozvadeč RE 1PP</t>
  </si>
  <si>
    <t>Celkem bez DPH</t>
  </si>
  <si>
    <t>Celkem s DPH 15%</t>
  </si>
  <si>
    <t>Cena celkem s DPH</t>
  </si>
  <si>
    <t>Vysekání rýh ve stěnách nebo příčkách do betonových monolitických konstrukcí hl do 50 mm š 300 mm</t>
  </si>
  <si>
    <t>Certifikované měření</t>
  </si>
  <si>
    <t>FTP cat 5E</t>
  </si>
  <si>
    <t>Úprava stávajího potrubí UT a ZTI</t>
  </si>
  <si>
    <t>Název zboží:</t>
  </si>
  <si>
    <t>Počet</t>
  </si>
  <si>
    <t>Cena za MJ</t>
  </si>
  <si>
    <t>Kuchyń a Jídelna Suterén</t>
  </si>
  <si>
    <t>Kuchyňská skříňka spodní díl 600</t>
  </si>
  <si>
    <t>Kuchyňská skříňka ukončení atip</t>
  </si>
  <si>
    <t>Kuchyňská skříňka horní díl 600</t>
  </si>
  <si>
    <t>Kuchyňská deska</t>
  </si>
  <si>
    <t>Kuchyňská skříň pro vestavěnou Lednici</t>
  </si>
  <si>
    <t>Dřez nerez</t>
  </si>
  <si>
    <t>Kuchyňská deska záda</t>
  </si>
  <si>
    <t>Elektro dopl.</t>
  </si>
  <si>
    <t xml:space="preserve">Lednice AEG s mrazničkou Mastery </t>
  </si>
  <si>
    <t>Trouba vestavba AEG</t>
  </si>
  <si>
    <t>Varná deska AEG Mastery</t>
  </si>
  <si>
    <t>Mikrovlná trouba vestav. AEG</t>
  </si>
  <si>
    <t>Kuchyňská skříňka na nádobí černé</t>
  </si>
  <si>
    <t>Kuchyňská skříňka na nádobí bílé</t>
  </si>
  <si>
    <t>Kuchyňská skříňka jídelna</t>
  </si>
  <si>
    <t>Kuchyńská deska jídelna</t>
  </si>
  <si>
    <t>Stůl jídelna</t>
  </si>
  <si>
    <t>Židle</t>
  </si>
  <si>
    <t>Šatní skříń</t>
  </si>
  <si>
    <t>Skříńka s vestavěným umyvalem</t>
  </si>
  <si>
    <t>umyvadlo</t>
  </si>
  <si>
    <t>Pojezdy + doplńky</t>
  </si>
  <si>
    <t xml:space="preserve">Pracovní stůl </t>
  </si>
  <si>
    <t>Kontejner na uzamknutí</t>
  </si>
  <si>
    <t>Vestavěná šatna</t>
  </si>
  <si>
    <t>Skříńka na evidenci 2000x400x900</t>
  </si>
  <si>
    <t>Lednice AEG Mastery vest.</t>
  </si>
  <si>
    <t>Police na šanony s led osvětlením 2000</t>
  </si>
  <si>
    <t xml:space="preserve">Stolek úzký </t>
  </si>
  <si>
    <t xml:space="preserve">Knihovna </t>
  </si>
  <si>
    <t>Skřiń na technické vybavení</t>
  </si>
  <si>
    <t>montáž</t>
  </si>
  <si>
    <t xml:space="preserve">doprava </t>
  </si>
  <si>
    <t>Cena celkem bez DPH</t>
  </si>
  <si>
    <t>Cena celkem s DPH 21%</t>
  </si>
  <si>
    <t>Rekonstrukce jídelny HSV+PSV</t>
  </si>
  <si>
    <t>Nábytek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</si>
</sst>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0"/>
    <numFmt numFmtId="165" formatCode="_-* #,##0.00\ _K_č_-;\-* #,##0.00\ _K_č_-;_-* &quot;-&quot;??\ _K_č_-;_-@_-"/>
  </numFmts>
  <fonts count="17" x14ac:knownFonts="1">
    <font>
      <sz val="10"/>
      <name val="Arial CE"/>
      <charset val="238"/>
    </font>
    <font>
      <b/>
      <sz val="14"/>
      <name val="Arial CE"/>
      <family val="2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b/>
      <sz val="1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4" fillId="0" borderId="0" xfId="0" applyFont="1" applyBorder="1" applyProtection="1"/>
    <xf numFmtId="0" fontId="3" fillId="0" borderId="0" xfId="0" applyFont="1" applyBorder="1" applyAlignment="1" applyProtection="1"/>
    <xf numFmtId="0" fontId="4" fillId="0" borderId="0" xfId="0" applyFont="1" applyAlignment="1" applyProtection="1"/>
    <xf numFmtId="14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4" fontId="5" fillId="0" borderId="4" xfId="0" applyNumberFormat="1" applyFont="1" applyBorder="1" applyAlignment="1" applyProtection="1">
      <alignment horizontal="right" vertical="center"/>
      <protection locked="0"/>
    </xf>
    <xf numFmtId="4" fontId="5" fillId="0" borderId="4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4" fontId="5" fillId="0" borderId="0" xfId="0" applyNumberFormat="1" applyFont="1"/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/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9" fillId="0" borderId="0" xfId="0" applyFont="1" applyBorder="1" applyProtection="1"/>
    <xf numFmtId="0" fontId="9" fillId="0" borderId="0" xfId="0" applyFont="1"/>
    <xf numFmtId="0" fontId="9" fillId="0" borderId="0" xfId="0" applyFont="1" applyBorder="1" applyAlignment="1" applyProtection="1">
      <protection locked="0"/>
    </xf>
    <xf numFmtId="0" fontId="8" fillId="0" borderId="0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protection locked="0"/>
    </xf>
    <xf numFmtId="0" fontId="8" fillId="0" borderId="0" xfId="0" applyFont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2" fontId="12" fillId="0" borderId="8" xfId="1" applyNumberFormat="1" applyFont="1" applyBorder="1" applyAlignment="1">
      <alignment horizontal="center"/>
    </xf>
    <xf numFmtId="2" fontId="15" fillId="0" borderId="10" xfId="1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4" fontId="13" fillId="0" borderId="3" xfId="0" applyNumberFormat="1" applyFont="1" applyBorder="1" applyAlignment="1">
      <alignment horizontal="right"/>
    </xf>
    <xf numFmtId="0" fontId="0" fillId="0" borderId="0" xfId="0"/>
    <xf numFmtId="0" fontId="9" fillId="0" borderId="0" xfId="0" applyFont="1"/>
    <xf numFmtId="2" fontId="12" fillId="0" borderId="10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44" fontId="13" fillId="0" borderId="3" xfId="0" applyNumberFormat="1" applyFont="1" applyBorder="1" applyAlignment="1">
      <alignment horizontal="right"/>
    </xf>
    <xf numFmtId="44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14" fontId="9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44" fontId="9" fillId="0" borderId="2" xfId="0" applyNumberFormat="1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/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/>
    <xf numFmtId="0" fontId="5" fillId="2" borderId="0" xfId="0" applyFont="1" applyFill="1" applyAlignment="1"/>
    <xf numFmtId="0" fontId="3" fillId="0" borderId="0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</cellXfs>
  <cellStyles count="2">
    <cellStyle name="Čárka 2" xfId="1" xr:uid="{A0A32EE4-BC46-4365-A5B0-5434D84E4195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85DD-5C1E-40DB-A3CC-FB6CE7151DC0}">
  <dimension ref="A1:M13"/>
  <sheetViews>
    <sheetView tabSelected="1" workbookViewId="0">
      <selection activeCell="L14" sqref="L14"/>
    </sheetView>
  </sheetViews>
  <sheetFormatPr defaultRowHeight="13.2" x14ac:dyDescent="0.25"/>
  <cols>
    <col min="2" max="2" width="0.33203125" customWidth="1"/>
    <col min="3" max="3" width="0.77734375" customWidth="1"/>
    <col min="6" max="6" width="17.6640625" customWidth="1"/>
    <col min="7" max="7" width="14.88671875" customWidth="1"/>
    <col min="8" max="8" width="27.33203125" customWidth="1"/>
    <col min="10" max="10" width="0.88671875" customWidth="1"/>
    <col min="12" max="12" width="6.88671875" customWidth="1"/>
    <col min="13" max="13" width="12.21875" customWidth="1"/>
  </cols>
  <sheetData>
    <row r="1" spans="1:13" ht="17.399999999999999" x14ac:dyDescent="0.3">
      <c r="A1" s="87" t="s">
        <v>99</v>
      </c>
      <c r="B1" s="88"/>
      <c r="C1" s="88"/>
      <c r="D1" s="88"/>
      <c r="E1" s="88"/>
      <c r="F1" s="88"/>
      <c r="G1" s="88"/>
      <c r="H1" s="88"/>
      <c r="I1" s="88"/>
    </row>
    <row r="2" spans="1:13" x14ac:dyDescent="0.25">
      <c r="A2" s="89"/>
      <c r="B2" s="89"/>
      <c r="C2" s="89"/>
      <c r="D2" s="89"/>
      <c r="E2" s="89"/>
      <c r="F2" s="89"/>
      <c r="G2" s="89"/>
      <c r="H2" s="89"/>
      <c r="I2" s="89"/>
    </row>
    <row r="3" spans="1:13" ht="15.6" x14ac:dyDescent="0.3">
      <c r="A3" s="72" t="s">
        <v>0</v>
      </c>
      <c r="B3" s="73"/>
      <c r="C3" s="73"/>
      <c r="D3" s="74" t="s">
        <v>59</v>
      </c>
      <c r="E3" s="74"/>
      <c r="F3" s="74"/>
      <c r="G3" s="28" t="s">
        <v>1</v>
      </c>
      <c r="H3" s="74" t="s">
        <v>59</v>
      </c>
      <c r="I3" s="74"/>
      <c r="J3" s="74"/>
      <c r="K3" s="29"/>
      <c r="L3" s="29"/>
      <c r="M3" s="29"/>
    </row>
    <row r="4" spans="1:13" ht="15.6" x14ac:dyDescent="0.3">
      <c r="A4" s="72"/>
      <c r="B4" s="73"/>
      <c r="C4" s="73"/>
      <c r="D4" s="74"/>
      <c r="E4" s="74"/>
      <c r="F4" s="75"/>
      <c r="G4" s="28"/>
      <c r="H4" s="30" t="s">
        <v>61</v>
      </c>
      <c r="I4" s="30"/>
      <c r="J4" s="30"/>
      <c r="K4" s="29"/>
      <c r="L4" s="29"/>
      <c r="M4" s="29"/>
    </row>
    <row r="5" spans="1:13" ht="15.6" x14ac:dyDescent="0.3">
      <c r="A5" s="31"/>
      <c r="B5" s="32"/>
      <c r="C5" s="32"/>
      <c r="D5" s="30"/>
      <c r="E5" s="30"/>
      <c r="F5" s="33"/>
      <c r="G5" s="28"/>
      <c r="H5" s="30"/>
      <c r="I5" s="30"/>
      <c r="J5" s="30"/>
      <c r="K5" s="29"/>
      <c r="L5" s="29"/>
      <c r="M5" s="34"/>
    </row>
    <row r="6" spans="1:13" ht="15.6" x14ac:dyDescent="0.3">
      <c r="A6" s="72"/>
      <c r="B6" s="73"/>
      <c r="C6" s="73"/>
      <c r="D6" s="74"/>
      <c r="E6" s="74"/>
      <c r="F6" s="75"/>
      <c r="G6" s="28" t="s">
        <v>66</v>
      </c>
      <c r="H6" s="35"/>
      <c r="I6" s="35"/>
      <c r="J6" s="36"/>
      <c r="K6" s="29"/>
      <c r="L6" s="29"/>
      <c r="M6" s="29"/>
    </row>
    <row r="7" spans="1:13" ht="15.6" x14ac:dyDescent="0.3">
      <c r="A7" s="31"/>
      <c r="B7" s="32"/>
      <c r="C7" s="32"/>
      <c r="D7" s="30"/>
      <c r="E7" s="30"/>
      <c r="F7" s="33"/>
      <c r="G7" s="28"/>
      <c r="H7" s="33"/>
      <c r="I7" s="33"/>
      <c r="J7" s="29"/>
      <c r="K7" s="29"/>
      <c r="L7" s="29"/>
      <c r="M7" s="29"/>
    </row>
    <row r="8" spans="1:13" ht="15.6" x14ac:dyDescent="0.3">
      <c r="A8" s="31"/>
      <c r="B8" s="32"/>
      <c r="C8" s="32"/>
      <c r="D8" s="30"/>
      <c r="E8" s="30"/>
      <c r="F8" s="33"/>
      <c r="G8" s="28"/>
      <c r="H8" s="33"/>
      <c r="I8" s="33"/>
      <c r="J8" s="29"/>
      <c r="K8" s="29"/>
      <c r="L8" s="29"/>
      <c r="M8" s="29"/>
    </row>
    <row r="9" spans="1:13" ht="15.6" x14ac:dyDescent="0.3">
      <c r="A9" s="72"/>
      <c r="B9" s="73"/>
      <c r="C9" s="73"/>
      <c r="D9" s="73"/>
      <c r="E9" s="73"/>
      <c r="F9" s="73"/>
      <c r="G9" s="28"/>
      <c r="H9" s="76"/>
      <c r="I9" s="77"/>
      <c r="J9" s="29"/>
      <c r="K9" s="29"/>
      <c r="L9" s="29"/>
      <c r="M9" s="29"/>
    </row>
    <row r="10" spans="1:13" ht="15.6" x14ac:dyDescent="0.3">
      <c r="A10" s="31"/>
      <c r="B10" s="32"/>
      <c r="C10" s="78" t="s">
        <v>55</v>
      </c>
      <c r="D10" s="78"/>
      <c r="E10" s="78"/>
      <c r="F10" s="78"/>
      <c r="G10" s="78"/>
      <c r="H10" s="78"/>
      <c r="I10" s="78"/>
      <c r="J10" s="78"/>
      <c r="K10" s="78"/>
      <c r="L10" s="70" t="s">
        <v>56</v>
      </c>
      <c r="M10" s="71"/>
    </row>
    <row r="11" spans="1:13" ht="15" x14ac:dyDescent="0.25">
      <c r="A11" s="29"/>
      <c r="B11" s="29"/>
      <c r="C11" s="86" t="s">
        <v>148</v>
      </c>
      <c r="D11" s="86"/>
      <c r="E11" s="86"/>
      <c r="F11" s="86"/>
      <c r="G11" s="86"/>
      <c r="H11" s="86"/>
      <c r="I11" s="86"/>
      <c r="J11" s="86"/>
      <c r="K11" s="86"/>
      <c r="L11" s="80">
        <f>'HSV+PSV'!I106</f>
        <v>0</v>
      </c>
      <c r="M11" s="80"/>
    </row>
    <row r="12" spans="1:13" s="63" customFormat="1" ht="15" x14ac:dyDescent="0.25">
      <c r="A12" s="64"/>
      <c r="B12" s="64"/>
      <c r="C12" s="81" t="s">
        <v>149</v>
      </c>
      <c r="D12" s="82"/>
      <c r="E12" s="82"/>
      <c r="F12" s="82"/>
      <c r="G12" s="82"/>
      <c r="H12" s="82"/>
      <c r="I12" s="82"/>
      <c r="J12" s="82"/>
      <c r="K12" s="83"/>
      <c r="L12" s="84">
        <f>Nábytek!F41</f>
        <v>0</v>
      </c>
      <c r="M12" s="85"/>
    </row>
    <row r="13" spans="1:13" ht="15.6" x14ac:dyDescent="0.3">
      <c r="A13" s="29"/>
      <c r="B13" s="29"/>
      <c r="C13" s="79" t="s">
        <v>104</v>
      </c>
      <c r="D13" s="79"/>
      <c r="E13" s="79"/>
      <c r="F13" s="79"/>
      <c r="G13" s="79"/>
      <c r="H13" s="79"/>
      <c r="I13" s="79"/>
      <c r="J13" s="79"/>
      <c r="K13" s="79"/>
      <c r="L13" s="69">
        <f>SUM(L11+L12)</f>
        <v>0</v>
      </c>
      <c r="M13" s="69"/>
    </row>
  </sheetData>
  <mergeCells count="19">
    <mergeCell ref="A4:C4"/>
    <mergeCell ref="D4:F4"/>
    <mergeCell ref="C11:K11"/>
    <mergeCell ref="A1:I1"/>
    <mergeCell ref="A2:I2"/>
    <mergeCell ref="A3:C3"/>
    <mergeCell ref="D3:F3"/>
    <mergeCell ref="H3:J3"/>
    <mergeCell ref="L13:M13"/>
    <mergeCell ref="L10:M10"/>
    <mergeCell ref="A6:C6"/>
    <mergeCell ref="D6:F6"/>
    <mergeCell ref="A9:F9"/>
    <mergeCell ref="H9:I9"/>
    <mergeCell ref="C10:K10"/>
    <mergeCell ref="C13:K13"/>
    <mergeCell ref="L11:M11"/>
    <mergeCell ref="C12:K12"/>
    <mergeCell ref="L12:M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9DAC-AF7D-499C-A56C-FFA8AEEE0BF3}">
  <dimension ref="A1:I106"/>
  <sheetViews>
    <sheetView zoomScale="120" zoomScaleNormal="120" workbookViewId="0">
      <selection activeCell="G4" sqref="G4:H104"/>
    </sheetView>
  </sheetViews>
  <sheetFormatPr defaultRowHeight="13.2" x14ac:dyDescent="0.25"/>
  <cols>
    <col min="1" max="1" width="4.44140625" style="1" customWidth="1"/>
    <col min="2" max="2" width="1.44140625" style="1" customWidth="1"/>
    <col min="3" max="3" width="2.88671875" style="1" customWidth="1"/>
    <col min="4" max="4" width="38.33203125" style="17" customWidth="1"/>
    <col min="5" max="5" width="5.88671875" style="1" customWidth="1"/>
    <col min="6" max="6" width="12.6640625" style="1" customWidth="1"/>
    <col min="7" max="9" width="15" style="1" customWidth="1"/>
    <col min="10" max="10" width="22.5546875" style="1" customWidth="1"/>
    <col min="11" max="11" width="10.88671875" style="1" bestFit="1" customWidth="1"/>
    <col min="12" max="16384" width="8.88671875" style="1"/>
  </cols>
  <sheetData>
    <row r="1" spans="1:9" ht="17.399999999999999" x14ac:dyDescent="0.3">
      <c r="A1" s="87" t="s">
        <v>99</v>
      </c>
      <c r="B1" s="88"/>
      <c r="C1" s="88"/>
      <c r="D1" s="88"/>
      <c r="E1" s="88"/>
      <c r="F1" s="88"/>
      <c r="G1" s="88"/>
      <c r="H1" s="88"/>
      <c r="I1" s="88"/>
    </row>
    <row r="2" spans="1:9" ht="12.9" customHeight="1" x14ac:dyDescent="0.25">
      <c r="A2" s="3"/>
      <c r="B2" s="4"/>
      <c r="C2" s="108" t="s">
        <v>53</v>
      </c>
      <c r="D2" s="108"/>
      <c r="E2" s="4"/>
      <c r="F2" s="4"/>
      <c r="G2" s="2"/>
      <c r="H2" s="5"/>
      <c r="I2" s="6"/>
    </row>
    <row r="3" spans="1:9" x14ac:dyDescent="0.25">
      <c r="A3" s="109"/>
      <c r="B3" s="110"/>
      <c r="C3" s="110"/>
      <c r="D3" s="111"/>
      <c r="E3" s="25"/>
      <c r="F3" s="26" t="s">
        <v>50</v>
      </c>
      <c r="G3" s="27" t="s">
        <v>48</v>
      </c>
      <c r="H3" s="27" t="s">
        <v>49</v>
      </c>
      <c r="I3" s="27" t="s">
        <v>2</v>
      </c>
    </row>
    <row r="4" spans="1:9" x14ac:dyDescent="0.25">
      <c r="A4" s="90"/>
      <c r="B4" s="90"/>
      <c r="C4" s="92" t="s">
        <v>60</v>
      </c>
      <c r="D4" s="92"/>
      <c r="E4" s="37" t="s">
        <v>9</v>
      </c>
      <c r="F4" s="7">
        <v>1</v>
      </c>
      <c r="G4" s="8"/>
      <c r="H4" s="8"/>
      <c r="I4" s="9">
        <f t="shared" ref="I4:I12" si="0">F4*(G4+H4)</f>
        <v>0</v>
      </c>
    </row>
    <row r="5" spans="1:9" x14ac:dyDescent="0.25">
      <c r="A5" s="90"/>
      <c r="B5" s="90"/>
      <c r="C5" s="92" t="s">
        <v>62</v>
      </c>
      <c r="D5" s="92"/>
      <c r="E5" s="37" t="s">
        <v>9</v>
      </c>
      <c r="F5" s="7">
        <v>1</v>
      </c>
      <c r="G5" s="8"/>
      <c r="H5" s="8"/>
      <c r="I5" s="9">
        <f t="shared" si="0"/>
        <v>0</v>
      </c>
    </row>
    <row r="6" spans="1:9" x14ac:dyDescent="0.25">
      <c r="A6" s="40"/>
      <c r="B6" s="40"/>
      <c r="C6" s="101" t="s">
        <v>88</v>
      </c>
      <c r="D6" s="102"/>
      <c r="E6" s="40" t="s">
        <v>9</v>
      </c>
      <c r="F6" s="7">
        <v>1</v>
      </c>
      <c r="G6" s="8"/>
      <c r="H6" s="8"/>
      <c r="I6" s="9">
        <f t="shared" si="0"/>
        <v>0</v>
      </c>
    </row>
    <row r="7" spans="1:9" x14ac:dyDescent="0.25">
      <c r="A7" s="90"/>
      <c r="B7" s="90"/>
      <c r="C7" s="92" t="s">
        <v>70</v>
      </c>
      <c r="D7" s="92"/>
      <c r="E7" s="37" t="s">
        <v>9</v>
      </c>
      <c r="F7" s="7">
        <v>1</v>
      </c>
      <c r="G7" s="8"/>
      <c r="H7" s="8"/>
      <c r="I7" s="9">
        <f t="shared" si="0"/>
        <v>0</v>
      </c>
    </row>
    <row r="8" spans="1:9" x14ac:dyDescent="0.25">
      <c r="A8" s="40"/>
      <c r="B8" s="40"/>
      <c r="C8" s="116" t="s">
        <v>73</v>
      </c>
      <c r="D8" s="117"/>
      <c r="E8" s="40" t="s">
        <v>9</v>
      </c>
      <c r="F8" s="7">
        <v>1</v>
      </c>
      <c r="G8" s="8"/>
      <c r="H8" s="8"/>
      <c r="I8" s="9">
        <f t="shared" si="0"/>
        <v>0</v>
      </c>
    </row>
    <row r="9" spans="1:9" x14ac:dyDescent="0.25">
      <c r="A9" s="90"/>
      <c r="B9" s="90"/>
      <c r="C9" s="92" t="s">
        <v>10</v>
      </c>
      <c r="D9" s="92"/>
      <c r="E9" s="37" t="s">
        <v>41</v>
      </c>
      <c r="F9" s="7">
        <v>45</v>
      </c>
      <c r="G9" s="8"/>
      <c r="H9" s="8"/>
      <c r="I9" s="9">
        <f t="shared" si="0"/>
        <v>0</v>
      </c>
    </row>
    <row r="10" spans="1:9" x14ac:dyDescent="0.25">
      <c r="A10" s="90"/>
      <c r="B10" s="90"/>
      <c r="C10" s="92" t="s">
        <v>54</v>
      </c>
      <c r="D10" s="92"/>
      <c r="E10" s="37" t="s">
        <v>9</v>
      </c>
      <c r="F10" s="7">
        <v>1</v>
      </c>
      <c r="G10" s="8"/>
      <c r="H10" s="8"/>
      <c r="I10" s="9">
        <f t="shared" si="0"/>
        <v>0</v>
      </c>
    </row>
    <row r="11" spans="1:9" x14ac:dyDescent="0.25">
      <c r="A11" s="90"/>
      <c r="B11" s="90"/>
      <c r="C11" s="92" t="s">
        <v>44</v>
      </c>
      <c r="D11" s="92"/>
      <c r="E11" s="37" t="s">
        <v>41</v>
      </c>
      <c r="F11" s="7">
        <v>13</v>
      </c>
      <c r="G11" s="8"/>
      <c r="H11" s="8"/>
      <c r="I11" s="9">
        <f t="shared" si="0"/>
        <v>0</v>
      </c>
    </row>
    <row r="12" spans="1:9" x14ac:dyDescent="0.25">
      <c r="A12" s="90"/>
      <c r="B12" s="90"/>
      <c r="C12" s="93" t="s">
        <v>51</v>
      </c>
      <c r="D12" s="94"/>
      <c r="E12" s="37" t="s">
        <v>11</v>
      </c>
      <c r="F12" s="7">
        <v>5</v>
      </c>
      <c r="G12" s="8"/>
      <c r="H12" s="8"/>
      <c r="I12" s="9">
        <f t="shared" si="0"/>
        <v>0</v>
      </c>
    </row>
    <row r="13" spans="1:9" x14ac:dyDescent="0.25">
      <c r="A13" s="113"/>
      <c r="B13" s="113"/>
      <c r="C13" s="114"/>
      <c r="D13" s="114"/>
      <c r="E13" s="39"/>
      <c r="F13" s="10"/>
      <c r="G13" s="11"/>
      <c r="H13" s="12"/>
      <c r="I13" s="13">
        <f>SUM(I4:I12)</f>
        <v>0</v>
      </c>
    </row>
    <row r="14" spans="1:9" x14ac:dyDescent="0.25">
      <c r="A14" s="112"/>
      <c r="B14" s="112"/>
      <c r="C14" s="108" t="s">
        <v>5</v>
      </c>
      <c r="D14" s="108"/>
      <c r="E14" s="38"/>
      <c r="F14" s="14"/>
      <c r="G14" s="15"/>
      <c r="H14" s="15"/>
      <c r="I14" s="16"/>
    </row>
    <row r="15" spans="1:9" x14ac:dyDescent="0.25">
      <c r="A15" s="38"/>
      <c r="B15" s="38"/>
      <c r="C15" s="115" t="s">
        <v>58</v>
      </c>
      <c r="D15" s="115"/>
      <c r="E15" s="38"/>
      <c r="F15" s="14"/>
      <c r="G15" s="15"/>
      <c r="H15" s="15"/>
      <c r="I15" s="16"/>
    </row>
    <row r="16" spans="1:9" x14ac:dyDescent="0.25">
      <c r="A16" s="90"/>
      <c r="B16" s="90"/>
      <c r="C16" s="92" t="s">
        <v>52</v>
      </c>
      <c r="D16" s="92"/>
      <c r="E16" s="37" t="s">
        <v>3</v>
      </c>
      <c r="F16" s="7">
        <v>2</v>
      </c>
      <c r="G16" s="8"/>
      <c r="H16" s="8"/>
      <c r="I16" s="9">
        <f t="shared" ref="I16:I23" si="1">F16*(G16+H16)</f>
        <v>0</v>
      </c>
    </row>
    <row r="17" spans="1:9" x14ac:dyDescent="0.25">
      <c r="A17" s="98"/>
      <c r="B17" s="99"/>
      <c r="C17" s="101" t="s">
        <v>64</v>
      </c>
      <c r="D17" s="102"/>
      <c r="E17" s="37" t="s">
        <v>3</v>
      </c>
      <c r="F17" s="7">
        <v>1</v>
      </c>
      <c r="G17" s="8"/>
      <c r="H17" s="8"/>
      <c r="I17" s="9">
        <f t="shared" si="1"/>
        <v>0</v>
      </c>
    </row>
    <row r="18" spans="1:9" x14ac:dyDescent="0.25">
      <c r="A18" s="98"/>
      <c r="B18" s="99"/>
      <c r="C18" s="101" t="s">
        <v>72</v>
      </c>
      <c r="D18" s="102"/>
      <c r="E18" s="37" t="s">
        <v>3</v>
      </c>
      <c r="F18" s="7">
        <v>1</v>
      </c>
      <c r="G18" s="8"/>
      <c r="H18" s="8"/>
      <c r="I18" s="9">
        <f t="shared" si="1"/>
        <v>0</v>
      </c>
    </row>
    <row r="19" spans="1:9" x14ac:dyDescent="0.25">
      <c r="A19" s="90"/>
      <c r="B19" s="90"/>
      <c r="C19" s="92" t="s">
        <v>13</v>
      </c>
      <c r="D19" s="92"/>
      <c r="E19" s="37" t="s">
        <v>3</v>
      </c>
      <c r="F19" s="7">
        <v>8</v>
      </c>
      <c r="G19" s="8"/>
      <c r="H19" s="8"/>
      <c r="I19" s="9">
        <f t="shared" si="1"/>
        <v>0</v>
      </c>
    </row>
    <row r="20" spans="1:9" x14ac:dyDescent="0.25">
      <c r="A20" s="90"/>
      <c r="B20" s="90"/>
      <c r="C20" s="92" t="s">
        <v>14</v>
      </c>
      <c r="D20" s="92"/>
      <c r="E20" s="37" t="s">
        <v>4</v>
      </c>
      <c r="F20" s="7">
        <v>12</v>
      </c>
      <c r="G20" s="8"/>
      <c r="H20" s="8"/>
      <c r="I20" s="9">
        <f t="shared" si="1"/>
        <v>0</v>
      </c>
    </row>
    <row r="21" spans="1:9" x14ac:dyDescent="0.25">
      <c r="A21" s="90"/>
      <c r="B21" s="90"/>
      <c r="C21" s="92" t="s">
        <v>15</v>
      </c>
      <c r="D21" s="92"/>
      <c r="E21" s="37" t="s">
        <v>4</v>
      </c>
      <c r="F21" s="7">
        <v>10</v>
      </c>
      <c r="G21" s="8"/>
      <c r="H21" s="8"/>
      <c r="I21" s="9">
        <f t="shared" si="1"/>
        <v>0</v>
      </c>
    </row>
    <row r="22" spans="1:9" x14ac:dyDescent="0.25">
      <c r="A22" s="90"/>
      <c r="B22" s="90"/>
      <c r="C22" s="92" t="s">
        <v>16</v>
      </c>
      <c r="D22" s="92"/>
      <c r="E22" s="37" t="s">
        <v>4</v>
      </c>
      <c r="F22" s="7">
        <v>13</v>
      </c>
      <c r="G22" s="8"/>
      <c r="H22" s="8"/>
      <c r="I22" s="9">
        <f t="shared" si="1"/>
        <v>0</v>
      </c>
    </row>
    <row r="23" spans="1:9" x14ac:dyDescent="0.25">
      <c r="A23" s="90"/>
      <c r="B23" s="90"/>
      <c r="C23" s="92" t="s">
        <v>17</v>
      </c>
      <c r="D23" s="92"/>
      <c r="E23" s="37" t="s">
        <v>4</v>
      </c>
      <c r="F23" s="7">
        <v>12</v>
      </c>
      <c r="G23" s="8"/>
      <c r="H23" s="8"/>
      <c r="I23" s="9">
        <f t="shared" si="1"/>
        <v>0</v>
      </c>
    </row>
    <row r="24" spans="1:9" x14ac:dyDescent="0.25">
      <c r="D24" s="1"/>
      <c r="H24" s="18"/>
      <c r="I24" s="18">
        <f>SUM(I16:I23)</f>
        <v>0</v>
      </c>
    </row>
    <row r="25" spans="1:9" x14ac:dyDescent="0.25">
      <c r="D25" s="1"/>
      <c r="H25" s="18"/>
      <c r="I25" s="18"/>
    </row>
    <row r="26" spans="1:9" x14ac:dyDescent="0.25">
      <c r="C26" s="107" t="s">
        <v>18</v>
      </c>
      <c r="D26" s="107"/>
    </row>
    <row r="27" spans="1:9" x14ac:dyDescent="0.25">
      <c r="A27" s="90"/>
      <c r="B27" s="90"/>
      <c r="C27" s="92" t="s">
        <v>19</v>
      </c>
      <c r="D27" s="92"/>
      <c r="E27" s="37" t="s">
        <v>4</v>
      </c>
      <c r="F27" s="7">
        <v>16</v>
      </c>
      <c r="G27" s="8"/>
      <c r="H27" s="8"/>
      <c r="I27" s="9">
        <f t="shared" ref="I27:I35" si="2">F27*(G27+H27)</f>
        <v>0</v>
      </c>
    </row>
    <row r="28" spans="1:9" x14ac:dyDescent="0.25">
      <c r="A28" s="90"/>
      <c r="B28" s="90"/>
      <c r="C28" s="92" t="s">
        <v>20</v>
      </c>
      <c r="D28" s="92"/>
      <c r="E28" s="37" t="s">
        <v>4</v>
      </c>
      <c r="F28" s="7">
        <v>16</v>
      </c>
      <c r="G28" s="8"/>
      <c r="H28" s="8"/>
      <c r="I28" s="9">
        <f t="shared" si="2"/>
        <v>0</v>
      </c>
    </row>
    <row r="29" spans="1:9" x14ac:dyDescent="0.25">
      <c r="A29" s="90"/>
      <c r="B29" s="90"/>
      <c r="C29" s="92" t="s">
        <v>21</v>
      </c>
      <c r="D29" s="92"/>
      <c r="E29" s="37" t="s">
        <v>4</v>
      </c>
      <c r="F29" s="7">
        <v>12</v>
      </c>
      <c r="G29" s="8"/>
      <c r="H29" s="8"/>
      <c r="I29" s="9">
        <f t="shared" si="2"/>
        <v>0</v>
      </c>
    </row>
    <row r="30" spans="1:9" x14ac:dyDescent="0.25">
      <c r="A30" s="90"/>
      <c r="B30" s="90"/>
      <c r="C30" s="92" t="s">
        <v>22</v>
      </c>
      <c r="D30" s="92"/>
      <c r="E30" s="37" t="s">
        <v>3</v>
      </c>
      <c r="F30" s="7">
        <v>2</v>
      </c>
      <c r="G30" s="8"/>
      <c r="H30" s="8"/>
      <c r="I30" s="9">
        <f t="shared" si="2"/>
        <v>0</v>
      </c>
    </row>
    <row r="31" spans="1:9" x14ac:dyDescent="0.25">
      <c r="A31" s="90"/>
      <c r="B31" s="90"/>
      <c r="C31" s="92" t="s">
        <v>23</v>
      </c>
      <c r="D31" s="92"/>
      <c r="E31" s="37" t="s">
        <v>3</v>
      </c>
      <c r="F31" s="7">
        <v>3</v>
      </c>
      <c r="G31" s="8"/>
      <c r="H31" s="8"/>
      <c r="I31" s="9">
        <f t="shared" si="2"/>
        <v>0</v>
      </c>
    </row>
    <row r="32" spans="1:9" x14ac:dyDescent="0.25">
      <c r="A32" s="90"/>
      <c r="B32" s="90"/>
      <c r="C32" s="92" t="s">
        <v>39</v>
      </c>
      <c r="D32" s="92"/>
      <c r="E32" s="37" t="s">
        <v>3</v>
      </c>
      <c r="F32" s="7">
        <v>2</v>
      </c>
      <c r="G32" s="8"/>
      <c r="H32" s="8"/>
      <c r="I32" s="9">
        <f t="shared" si="2"/>
        <v>0</v>
      </c>
    </row>
    <row r="33" spans="1:9" x14ac:dyDescent="0.25">
      <c r="A33" s="90"/>
      <c r="B33" s="90"/>
      <c r="C33" s="92" t="s">
        <v>7</v>
      </c>
      <c r="D33" s="92"/>
      <c r="E33" s="37" t="s">
        <v>3</v>
      </c>
      <c r="F33" s="7">
        <v>8</v>
      </c>
      <c r="G33" s="8"/>
      <c r="H33" s="8"/>
      <c r="I33" s="9">
        <f t="shared" si="2"/>
        <v>0</v>
      </c>
    </row>
    <row r="34" spans="1:9" x14ac:dyDescent="0.25">
      <c r="A34" s="47"/>
      <c r="B34" s="47"/>
      <c r="C34" s="101" t="s">
        <v>108</v>
      </c>
      <c r="D34" s="102"/>
      <c r="E34" s="47" t="s">
        <v>9</v>
      </c>
      <c r="F34" s="7">
        <v>1</v>
      </c>
      <c r="G34" s="8"/>
      <c r="H34" s="8"/>
      <c r="I34" s="9">
        <f t="shared" si="2"/>
        <v>0</v>
      </c>
    </row>
    <row r="35" spans="1:9" x14ac:dyDescent="0.25">
      <c r="A35" s="90"/>
      <c r="B35" s="90"/>
      <c r="C35" s="92" t="s">
        <v>24</v>
      </c>
      <c r="D35" s="92"/>
      <c r="E35" s="37" t="s">
        <v>4</v>
      </c>
      <c r="F35" s="7">
        <f>SUM(F27)</f>
        <v>16</v>
      </c>
      <c r="G35" s="8"/>
      <c r="H35" s="8"/>
      <c r="I35" s="9">
        <f t="shared" si="2"/>
        <v>0</v>
      </c>
    </row>
    <row r="36" spans="1:9" x14ac:dyDescent="0.25">
      <c r="D36" s="1"/>
      <c r="H36" s="18"/>
      <c r="I36" s="18">
        <f>SUM(I27:I35)</f>
        <v>0</v>
      </c>
    </row>
    <row r="37" spans="1:9" x14ac:dyDescent="0.25">
      <c r="D37" s="1"/>
      <c r="H37" s="18"/>
      <c r="I37" s="18"/>
    </row>
    <row r="38" spans="1:9" x14ac:dyDescent="0.25">
      <c r="C38" s="107" t="s">
        <v>74</v>
      </c>
      <c r="D38" s="107"/>
    </row>
    <row r="39" spans="1:9" x14ac:dyDescent="0.25">
      <c r="C39" s="92" t="s">
        <v>75</v>
      </c>
      <c r="D39" s="92"/>
      <c r="E39" s="40" t="s">
        <v>4</v>
      </c>
      <c r="F39" s="7">
        <v>450</v>
      </c>
      <c r="G39" s="8"/>
      <c r="H39" s="8"/>
      <c r="I39" s="9">
        <f t="shared" ref="I39:I57" si="3">F39*(G39+H39)</f>
        <v>0</v>
      </c>
    </row>
    <row r="40" spans="1:9" x14ac:dyDescent="0.25">
      <c r="C40" s="92" t="s">
        <v>76</v>
      </c>
      <c r="D40" s="92"/>
      <c r="E40" s="40" t="s">
        <v>4</v>
      </c>
      <c r="F40" s="7">
        <v>320</v>
      </c>
      <c r="G40" s="8"/>
      <c r="H40" s="8"/>
      <c r="I40" s="9">
        <f t="shared" si="3"/>
        <v>0</v>
      </c>
    </row>
    <row r="41" spans="1:9" x14ac:dyDescent="0.25">
      <c r="C41" s="92" t="s">
        <v>77</v>
      </c>
      <c r="D41" s="92"/>
      <c r="E41" s="40" t="s">
        <v>4</v>
      </c>
      <c r="F41" s="7">
        <v>120</v>
      </c>
      <c r="G41" s="8"/>
      <c r="H41" s="8"/>
      <c r="I41" s="9">
        <f t="shared" si="3"/>
        <v>0</v>
      </c>
    </row>
    <row r="42" spans="1:9" x14ac:dyDescent="0.25">
      <c r="C42" s="92" t="s">
        <v>78</v>
      </c>
      <c r="D42" s="92"/>
      <c r="E42" s="40" t="s">
        <v>4</v>
      </c>
      <c r="F42" s="7">
        <v>60</v>
      </c>
      <c r="G42" s="8"/>
      <c r="H42" s="8"/>
      <c r="I42" s="9">
        <f t="shared" si="3"/>
        <v>0</v>
      </c>
    </row>
    <row r="43" spans="1:9" x14ac:dyDescent="0.25">
      <c r="C43" s="101" t="s">
        <v>92</v>
      </c>
      <c r="D43" s="102"/>
      <c r="E43" s="41" t="s">
        <v>3</v>
      </c>
      <c r="F43" s="7">
        <v>15</v>
      </c>
      <c r="G43" s="8"/>
      <c r="H43" s="8"/>
      <c r="I43" s="9">
        <f t="shared" si="3"/>
        <v>0</v>
      </c>
    </row>
    <row r="44" spans="1:9" x14ac:dyDescent="0.25">
      <c r="C44" s="101" t="s">
        <v>93</v>
      </c>
      <c r="D44" s="102"/>
      <c r="E44" s="41" t="s">
        <v>3</v>
      </c>
      <c r="F44" s="7">
        <v>10</v>
      </c>
      <c r="G44" s="8"/>
      <c r="H44" s="8"/>
      <c r="I44" s="9">
        <f t="shared" si="3"/>
        <v>0</v>
      </c>
    </row>
    <row r="45" spans="1:9" x14ac:dyDescent="0.25">
      <c r="C45" s="101" t="s">
        <v>94</v>
      </c>
      <c r="D45" s="102"/>
      <c r="E45" s="41" t="s">
        <v>3</v>
      </c>
      <c r="F45" s="7">
        <v>4</v>
      </c>
      <c r="G45" s="8"/>
      <c r="H45" s="8"/>
      <c r="I45" s="9">
        <f t="shared" si="3"/>
        <v>0</v>
      </c>
    </row>
    <row r="46" spans="1:9" x14ac:dyDescent="0.25">
      <c r="C46" s="101" t="s">
        <v>101</v>
      </c>
      <c r="D46" s="102"/>
      <c r="E46" s="41" t="s">
        <v>9</v>
      </c>
      <c r="F46" s="7">
        <v>1</v>
      </c>
      <c r="G46" s="8"/>
      <c r="H46" s="8"/>
      <c r="I46" s="9">
        <f t="shared" si="3"/>
        <v>0</v>
      </c>
    </row>
    <row r="47" spans="1:9" x14ac:dyDescent="0.25">
      <c r="C47" s="101" t="s">
        <v>95</v>
      </c>
      <c r="D47" s="102"/>
      <c r="E47" s="41" t="s">
        <v>3</v>
      </c>
      <c r="F47" s="7">
        <v>1</v>
      </c>
      <c r="G47" s="8"/>
      <c r="H47" s="8"/>
      <c r="I47" s="9">
        <f t="shared" si="3"/>
        <v>0</v>
      </c>
    </row>
    <row r="48" spans="1:9" x14ac:dyDescent="0.25">
      <c r="C48" s="101" t="s">
        <v>96</v>
      </c>
      <c r="D48" s="102"/>
      <c r="E48" s="41" t="s">
        <v>97</v>
      </c>
      <c r="F48" s="7">
        <v>10</v>
      </c>
      <c r="G48" s="8"/>
      <c r="H48" s="8"/>
      <c r="I48" s="9">
        <f t="shared" si="3"/>
        <v>0</v>
      </c>
    </row>
    <row r="49" spans="3:9" x14ac:dyDescent="0.25">
      <c r="C49" s="92" t="s">
        <v>107</v>
      </c>
      <c r="D49" s="92"/>
      <c r="E49" s="40" t="s">
        <v>4</v>
      </c>
      <c r="F49" s="7">
        <v>198</v>
      </c>
      <c r="G49" s="8"/>
      <c r="H49" s="8"/>
      <c r="I49" s="9">
        <f t="shared" si="3"/>
        <v>0</v>
      </c>
    </row>
    <row r="50" spans="3:9" x14ac:dyDescent="0.25">
      <c r="C50" s="101" t="s">
        <v>89</v>
      </c>
      <c r="D50" s="102"/>
      <c r="E50" s="41" t="s">
        <v>9</v>
      </c>
      <c r="F50" s="7">
        <v>1</v>
      </c>
      <c r="G50" s="7"/>
      <c r="H50" s="8"/>
      <c r="I50" s="9">
        <f t="shared" si="3"/>
        <v>0</v>
      </c>
    </row>
    <row r="51" spans="3:9" ht="25.8" customHeight="1" x14ac:dyDescent="0.25">
      <c r="C51" s="105" t="s">
        <v>105</v>
      </c>
      <c r="D51" s="105"/>
      <c r="E51" s="47" t="s">
        <v>12</v>
      </c>
      <c r="F51" s="7">
        <v>230</v>
      </c>
      <c r="G51" s="8"/>
      <c r="H51" s="8"/>
      <c r="I51" s="46">
        <f t="shared" si="3"/>
        <v>0</v>
      </c>
    </row>
    <row r="52" spans="3:9" x14ac:dyDescent="0.25">
      <c r="C52" s="101" t="s">
        <v>106</v>
      </c>
      <c r="D52" s="102"/>
      <c r="E52" s="47" t="s">
        <v>3</v>
      </c>
      <c r="F52" s="7">
        <v>8</v>
      </c>
      <c r="G52" s="8"/>
      <c r="H52" s="8"/>
      <c r="I52" s="46">
        <f t="shared" si="3"/>
        <v>0</v>
      </c>
    </row>
    <row r="53" spans="3:9" x14ac:dyDescent="0.25">
      <c r="C53" s="101" t="s">
        <v>86</v>
      </c>
      <c r="D53" s="102"/>
      <c r="E53" s="40" t="s">
        <v>9</v>
      </c>
      <c r="F53" s="7">
        <v>1</v>
      </c>
      <c r="G53" s="8"/>
      <c r="H53" s="8"/>
      <c r="I53" s="9">
        <f t="shared" si="3"/>
        <v>0</v>
      </c>
    </row>
    <row r="54" spans="3:9" x14ac:dyDescent="0.25">
      <c r="C54" s="101" t="s">
        <v>87</v>
      </c>
      <c r="D54" s="102"/>
      <c r="E54" s="40" t="s">
        <v>3</v>
      </c>
      <c r="F54" s="7">
        <v>1</v>
      </c>
      <c r="G54" s="8"/>
      <c r="H54" s="8"/>
      <c r="I54" s="9">
        <f t="shared" si="3"/>
        <v>0</v>
      </c>
    </row>
    <row r="55" spans="3:9" x14ac:dyDescent="0.25">
      <c r="C55" s="92" t="s">
        <v>79</v>
      </c>
      <c r="D55" s="92"/>
      <c r="E55" s="40" t="s">
        <v>3</v>
      </c>
      <c r="F55" s="7">
        <v>12</v>
      </c>
      <c r="G55" s="8"/>
      <c r="H55" s="8"/>
      <c r="I55" s="9">
        <f t="shared" si="3"/>
        <v>0</v>
      </c>
    </row>
    <row r="56" spans="3:9" x14ac:dyDescent="0.25">
      <c r="C56" s="101" t="s">
        <v>80</v>
      </c>
      <c r="D56" s="102"/>
      <c r="E56" s="40" t="s">
        <v>3</v>
      </c>
      <c r="F56" s="7">
        <v>2</v>
      </c>
      <c r="G56" s="8"/>
      <c r="H56" s="8"/>
      <c r="I56" s="9">
        <f t="shared" si="3"/>
        <v>0</v>
      </c>
    </row>
    <row r="57" spans="3:9" x14ac:dyDescent="0.25">
      <c r="C57" s="92" t="s">
        <v>81</v>
      </c>
      <c r="D57" s="92"/>
      <c r="E57" s="40" t="s">
        <v>3</v>
      </c>
      <c r="F57" s="7">
        <v>12</v>
      </c>
      <c r="G57" s="8"/>
      <c r="H57" s="8"/>
      <c r="I57" s="9">
        <f t="shared" si="3"/>
        <v>0</v>
      </c>
    </row>
    <row r="58" spans="3:9" x14ac:dyDescent="0.25">
      <c r="C58" s="92" t="s">
        <v>82</v>
      </c>
      <c r="D58" s="92"/>
      <c r="E58" s="40" t="s">
        <v>3</v>
      </c>
      <c r="F58" s="7">
        <v>16</v>
      </c>
      <c r="G58" s="8"/>
      <c r="H58" s="8"/>
      <c r="I58" s="9">
        <f t="shared" ref="I58:I61" si="4">F58*(G58+H58)</f>
        <v>0</v>
      </c>
    </row>
    <row r="59" spans="3:9" x14ac:dyDescent="0.25">
      <c r="C59" s="92" t="s">
        <v>85</v>
      </c>
      <c r="D59" s="92"/>
      <c r="E59" s="40" t="s">
        <v>3</v>
      </c>
      <c r="F59" s="7">
        <v>4</v>
      </c>
      <c r="G59" s="8"/>
      <c r="H59" s="8"/>
      <c r="I59" s="9">
        <f t="shared" si="4"/>
        <v>0</v>
      </c>
    </row>
    <row r="60" spans="3:9" x14ac:dyDescent="0.25">
      <c r="C60" s="92" t="s">
        <v>83</v>
      </c>
      <c r="D60" s="92"/>
      <c r="E60" s="40" t="s">
        <v>3</v>
      </c>
      <c r="F60" s="7">
        <v>3</v>
      </c>
      <c r="G60" s="8"/>
      <c r="H60" s="8"/>
      <c r="I60" s="9">
        <f t="shared" si="4"/>
        <v>0</v>
      </c>
    </row>
    <row r="61" spans="3:9" x14ac:dyDescent="0.25">
      <c r="C61" s="92" t="s">
        <v>84</v>
      </c>
      <c r="D61" s="92"/>
      <c r="E61" s="40" t="s">
        <v>3</v>
      </c>
      <c r="F61" s="7">
        <v>36</v>
      </c>
      <c r="G61" s="8"/>
      <c r="H61" s="8"/>
      <c r="I61" s="9">
        <f t="shared" si="4"/>
        <v>0</v>
      </c>
    </row>
    <row r="62" spans="3:9" x14ac:dyDescent="0.25">
      <c r="D62" s="1"/>
      <c r="H62" s="18"/>
      <c r="I62" s="18">
        <f>SUM(I39:I61)</f>
        <v>0</v>
      </c>
    </row>
    <row r="63" spans="3:9" x14ac:dyDescent="0.25">
      <c r="D63" s="1"/>
      <c r="H63" s="18"/>
      <c r="I63" s="18"/>
    </row>
    <row r="64" spans="3:9" x14ac:dyDescent="0.25">
      <c r="C64" s="106" t="s">
        <v>25</v>
      </c>
      <c r="D64" s="106"/>
    </row>
    <row r="65" spans="1:9" x14ac:dyDescent="0.25">
      <c r="A65" s="90"/>
      <c r="B65" s="90"/>
      <c r="C65" s="93" t="s">
        <v>42</v>
      </c>
      <c r="D65" s="94"/>
      <c r="E65" s="37" t="s">
        <v>3</v>
      </c>
      <c r="F65" s="7">
        <v>2</v>
      </c>
      <c r="G65" s="8"/>
      <c r="H65" s="8"/>
      <c r="I65" s="9">
        <f t="shared" ref="I65:I71" si="5">F65*(G65+H65)</f>
        <v>0</v>
      </c>
    </row>
    <row r="66" spans="1:9" x14ac:dyDescent="0.25">
      <c r="A66" s="90"/>
      <c r="B66" s="90"/>
      <c r="C66" s="92" t="s">
        <v>26</v>
      </c>
      <c r="D66" s="92"/>
      <c r="E66" s="37" t="s">
        <v>3</v>
      </c>
      <c r="F66" s="7">
        <v>2</v>
      </c>
      <c r="G66" s="8"/>
      <c r="H66" s="8"/>
      <c r="I66" s="9">
        <f t="shared" si="5"/>
        <v>0</v>
      </c>
    </row>
    <row r="67" spans="1:9" x14ac:dyDescent="0.25">
      <c r="A67" s="90"/>
      <c r="B67" s="90"/>
      <c r="C67" s="93" t="s">
        <v>33</v>
      </c>
      <c r="D67" s="94"/>
      <c r="E67" s="37" t="s">
        <v>3</v>
      </c>
      <c r="F67" s="7">
        <v>2</v>
      </c>
      <c r="G67" s="8"/>
      <c r="H67" s="8"/>
      <c r="I67" s="9">
        <f t="shared" si="5"/>
        <v>0</v>
      </c>
    </row>
    <row r="68" spans="1:9" x14ac:dyDescent="0.25">
      <c r="A68" s="90"/>
      <c r="B68" s="90"/>
      <c r="C68" s="93" t="s">
        <v>45</v>
      </c>
      <c r="D68" s="94"/>
      <c r="E68" s="37" t="s">
        <v>3</v>
      </c>
      <c r="F68" s="7">
        <v>1</v>
      </c>
      <c r="G68" s="8"/>
      <c r="H68" s="8"/>
      <c r="I68" s="9">
        <f t="shared" si="5"/>
        <v>0</v>
      </c>
    </row>
    <row r="69" spans="1:9" x14ac:dyDescent="0.25">
      <c r="A69" s="41"/>
      <c r="B69" s="41"/>
      <c r="C69" s="93" t="s">
        <v>90</v>
      </c>
      <c r="D69" s="94"/>
      <c r="E69" s="41" t="s">
        <v>3</v>
      </c>
      <c r="F69" s="7">
        <v>1</v>
      </c>
      <c r="G69" s="8"/>
      <c r="H69" s="8"/>
      <c r="I69" s="9">
        <f t="shared" ref="I69" si="6">F69*(G69+H69)</f>
        <v>0</v>
      </c>
    </row>
    <row r="70" spans="1:9" x14ac:dyDescent="0.25">
      <c r="A70" s="90"/>
      <c r="B70" s="90"/>
      <c r="C70" s="93" t="s">
        <v>32</v>
      </c>
      <c r="D70" s="94"/>
      <c r="E70" s="37" t="s">
        <v>3</v>
      </c>
      <c r="F70" s="7">
        <v>2</v>
      </c>
      <c r="G70" s="8"/>
      <c r="H70" s="8"/>
      <c r="I70" s="9">
        <f t="shared" si="5"/>
        <v>0</v>
      </c>
    </row>
    <row r="71" spans="1:9" x14ac:dyDescent="0.25">
      <c r="A71" s="90"/>
      <c r="B71" s="90"/>
      <c r="C71" s="93" t="s">
        <v>57</v>
      </c>
      <c r="D71" s="94"/>
      <c r="E71" s="37" t="s">
        <v>3</v>
      </c>
      <c r="F71" s="7">
        <v>2</v>
      </c>
      <c r="G71" s="8"/>
      <c r="H71" s="8"/>
      <c r="I71" s="9">
        <f t="shared" si="5"/>
        <v>0</v>
      </c>
    </row>
    <row r="72" spans="1:9" x14ac:dyDescent="0.25">
      <c r="D72" s="1"/>
      <c r="H72" s="18"/>
      <c r="I72" s="18">
        <f>SUM(I65:I71)</f>
        <v>0</v>
      </c>
    </row>
    <row r="73" spans="1:9" x14ac:dyDescent="0.25">
      <c r="C73" s="100" t="s">
        <v>27</v>
      </c>
      <c r="D73" s="100"/>
    </row>
    <row r="74" spans="1:9" x14ac:dyDescent="0.25">
      <c r="A74" s="90"/>
      <c r="B74" s="90"/>
      <c r="C74" s="91" t="s">
        <v>71</v>
      </c>
      <c r="D74" s="91"/>
      <c r="E74" s="19" t="s">
        <v>9</v>
      </c>
      <c r="F74" s="20">
        <v>1</v>
      </c>
      <c r="G74" s="21"/>
      <c r="H74" s="21"/>
      <c r="I74" s="9">
        <f t="shared" ref="I74:I89" si="7">F74*(G74+H74)</f>
        <v>0</v>
      </c>
    </row>
    <row r="75" spans="1:9" x14ac:dyDescent="0.25">
      <c r="A75" s="41"/>
      <c r="B75" s="41"/>
      <c r="C75" s="103" t="s">
        <v>91</v>
      </c>
      <c r="D75" s="104"/>
      <c r="E75" s="19" t="s">
        <v>9</v>
      </c>
      <c r="F75" s="20">
        <v>1</v>
      </c>
      <c r="G75" s="21"/>
      <c r="H75" s="21"/>
      <c r="I75" s="9">
        <f t="shared" si="7"/>
        <v>0</v>
      </c>
    </row>
    <row r="76" spans="1:9" x14ac:dyDescent="0.25">
      <c r="A76" s="90"/>
      <c r="B76" s="90"/>
      <c r="C76" s="91" t="s">
        <v>35</v>
      </c>
      <c r="D76" s="91"/>
      <c r="E76" s="19" t="s">
        <v>12</v>
      </c>
      <c r="F76" s="20">
        <v>256</v>
      </c>
      <c r="G76" s="21"/>
      <c r="H76" s="21"/>
      <c r="I76" s="9">
        <f t="shared" si="7"/>
        <v>0</v>
      </c>
    </row>
    <row r="77" spans="1:9" x14ac:dyDescent="0.25">
      <c r="A77" s="90"/>
      <c r="B77" s="90"/>
      <c r="C77" s="91" t="s">
        <v>28</v>
      </c>
      <c r="D77" s="91"/>
      <c r="E77" s="19" t="s">
        <v>12</v>
      </c>
      <c r="F77" s="20">
        <v>191</v>
      </c>
      <c r="G77" s="21"/>
      <c r="H77" s="21"/>
      <c r="I77" s="9">
        <f t="shared" si="7"/>
        <v>0</v>
      </c>
    </row>
    <row r="78" spans="1:9" x14ac:dyDescent="0.25">
      <c r="A78" s="90"/>
      <c r="B78" s="90"/>
      <c r="C78" s="91" t="s">
        <v>29</v>
      </c>
      <c r="D78" s="91"/>
      <c r="E78" s="19" t="s">
        <v>9</v>
      </c>
      <c r="F78" s="20">
        <v>1</v>
      </c>
      <c r="G78" s="21"/>
      <c r="H78" s="21"/>
      <c r="I78" s="9">
        <f t="shared" si="7"/>
        <v>0</v>
      </c>
    </row>
    <row r="79" spans="1:9" x14ac:dyDescent="0.25">
      <c r="A79" s="90"/>
      <c r="B79" s="90"/>
      <c r="C79" s="91" t="s">
        <v>34</v>
      </c>
      <c r="D79" s="91"/>
      <c r="E79" s="19" t="s">
        <v>12</v>
      </c>
      <c r="F79" s="20">
        <v>256</v>
      </c>
      <c r="G79" s="21"/>
      <c r="H79" s="21"/>
      <c r="I79" s="9">
        <f t="shared" si="7"/>
        <v>0</v>
      </c>
    </row>
    <row r="80" spans="1:9" x14ac:dyDescent="0.25">
      <c r="A80" s="90"/>
      <c r="B80" s="90"/>
      <c r="C80" s="92" t="s">
        <v>63</v>
      </c>
      <c r="D80" s="92"/>
      <c r="E80" s="37" t="s">
        <v>12</v>
      </c>
      <c r="F80" s="7">
        <v>89</v>
      </c>
      <c r="G80" s="21"/>
      <c r="H80" s="8"/>
      <c r="I80" s="9">
        <f t="shared" si="7"/>
        <v>0</v>
      </c>
    </row>
    <row r="81" spans="1:9" x14ac:dyDescent="0.25">
      <c r="A81" s="90"/>
      <c r="B81" s="90"/>
      <c r="C81" s="92" t="s">
        <v>30</v>
      </c>
      <c r="D81" s="92"/>
      <c r="E81" s="37" t="s">
        <v>3</v>
      </c>
      <c r="F81" s="7">
        <v>80</v>
      </c>
      <c r="G81" s="21"/>
      <c r="H81" s="8"/>
      <c r="I81" s="9">
        <f t="shared" si="7"/>
        <v>0</v>
      </c>
    </row>
    <row r="82" spans="1:9" x14ac:dyDescent="0.25">
      <c r="A82" s="90"/>
      <c r="B82" s="90"/>
      <c r="C82" s="93" t="s">
        <v>31</v>
      </c>
      <c r="D82" s="94"/>
      <c r="E82" s="37" t="s">
        <v>3</v>
      </c>
      <c r="F82" s="7">
        <v>190</v>
      </c>
      <c r="G82" s="21"/>
      <c r="H82" s="8"/>
      <c r="I82" s="9">
        <f t="shared" si="7"/>
        <v>0</v>
      </c>
    </row>
    <row r="83" spans="1:9" x14ac:dyDescent="0.25">
      <c r="A83" s="90"/>
      <c r="B83" s="90"/>
      <c r="C83" s="93" t="s">
        <v>46</v>
      </c>
      <c r="D83" s="94"/>
      <c r="E83" s="37" t="s">
        <v>12</v>
      </c>
      <c r="F83" s="7">
        <v>256</v>
      </c>
      <c r="G83" s="21"/>
      <c r="H83" s="8"/>
      <c r="I83" s="9">
        <f t="shared" si="7"/>
        <v>0</v>
      </c>
    </row>
    <row r="84" spans="1:9" x14ac:dyDescent="0.25">
      <c r="A84" s="90"/>
      <c r="B84" s="90"/>
      <c r="C84" s="93" t="s">
        <v>47</v>
      </c>
      <c r="D84" s="94"/>
      <c r="E84" s="37" t="s">
        <v>12</v>
      </c>
      <c r="F84" s="7">
        <v>191</v>
      </c>
      <c r="G84" s="21"/>
      <c r="H84" s="8"/>
      <c r="I84" s="9">
        <f t="shared" si="7"/>
        <v>0</v>
      </c>
    </row>
    <row r="85" spans="1:9" x14ac:dyDescent="0.25">
      <c r="A85" s="90"/>
      <c r="B85" s="90"/>
      <c r="C85" s="95" t="s">
        <v>65</v>
      </c>
      <c r="D85" s="95"/>
      <c r="E85" s="19" t="s">
        <v>12</v>
      </c>
      <c r="F85" s="20">
        <v>89</v>
      </c>
      <c r="G85" s="21"/>
      <c r="H85" s="21"/>
      <c r="I85" s="9">
        <f t="shared" si="7"/>
        <v>0</v>
      </c>
    </row>
    <row r="86" spans="1:9" x14ac:dyDescent="0.25">
      <c r="A86" s="42"/>
      <c r="B86" s="43"/>
      <c r="C86" s="96" t="s">
        <v>98</v>
      </c>
      <c r="D86" s="97"/>
      <c r="E86" s="19" t="s">
        <v>12</v>
      </c>
      <c r="F86" s="20">
        <v>55</v>
      </c>
      <c r="G86" s="21"/>
      <c r="H86" s="21"/>
      <c r="I86" s="46">
        <f t="shared" si="7"/>
        <v>0</v>
      </c>
    </row>
    <row r="87" spans="1:9" x14ac:dyDescent="0.25">
      <c r="A87" s="44"/>
      <c r="B87" s="45"/>
      <c r="C87" s="96" t="s">
        <v>100</v>
      </c>
      <c r="D87" s="97"/>
      <c r="E87" s="19" t="s">
        <v>12</v>
      </c>
      <c r="F87" s="20">
        <v>30</v>
      </c>
      <c r="G87" s="21"/>
      <c r="H87" s="21"/>
      <c r="I87" s="46">
        <f t="shared" ref="I87" si="8">F87*(G87+H87)</f>
        <v>0</v>
      </c>
    </row>
    <row r="88" spans="1:9" x14ac:dyDescent="0.25">
      <c r="A88" s="98"/>
      <c r="B88" s="99"/>
      <c r="C88" s="96" t="s">
        <v>67</v>
      </c>
      <c r="D88" s="97"/>
      <c r="E88" s="19" t="s">
        <v>3</v>
      </c>
      <c r="F88" s="20">
        <v>1</v>
      </c>
      <c r="G88" s="21"/>
      <c r="H88" s="21"/>
      <c r="I88" s="9">
        <f t="shared" si="7"/>
        <v>0</v>
      </c>
    </row>
    <row r="89" spans="1:9" x14ac:dyDescent="0.25">
      <c r="A89" s="90"/>
      <c r="B89" s="90"/>
      <c r="C89" s="95" t="s">
        <v>69</v>
      </c>
      <c r="D89" s="95"/>
      <c r="E89" s="19" t="s">
        <v>12</v>
      </c>
      <c r="F89" s="20">
        <v>25</v>
      </c>
      <c r="G89" s="21"/>
      <c r="H89" s="21"/>
      <c r="I89" s="9">
        <f t="shared" si="7"/>
        <v>0</v>
      </c>
    </row>
    <row r="90" spans="1:9" x14ac:dyDescent="0.25">
      <c r="D90" s="1"/>
      <c r="H90" s="18"/>
      <c r="I90" s="18">
        <f>SUM(I74:I89)</f>
        <v>0</v>
      </c>
    </row>
    <row r="91" spans="1:9" x14ac:dyDescent="0.25">
      <c r="D91" s="1"/>
      <c r="H91" s="18"/>
      <c r="I91" s="18"/>
    </row>
    <row r="92" spans="1:9" x14ac:dyDescent="0.25">
      <c r="C92" s="100" t="s">
        <v>43</v>
      </c>
      <c r="D92" s="100"/>
    </row>
    <row r="93" spans="1:9" x14ac:dyDescent="0.25">
      <c r="A93" s="90"/>
      <c r="B93" s="90"/>
      <c r="C93" s="95" t="s">
        <v>68</v>
      </c>
      <c r="D93" s="95"/>
      <c r="E93" s="19" t="s">
        <v>9</v>
      </c>
      <c r="F93" s="20">
        <v>1</v>
      </c>
      <c r="G93" s="21"/>
      <c r="H93" s="21"/>
      <c r="I93" s="9">
        <f t="shared" ref="I93" si="9">F93*(G93+H93)</f>
        <v>0</v>
      </c>
    </row>
    <row r="94" spans="1:9" x14ac:dyDescent="0.25">
      <c r="D94" s="1"/>
      <c r="H94" s="18"/>
      <c r="I94" s="18">
        <f>I93</f>
        <v>0</v>
      </c>
    </row>
    <row r="95" spans="1:9" x14ac:dyDescent="0.25">
      <c r="C95" s="100" t="s">
        <v>36</v>
      </c>
      <c r="D95" s="100"/>
    </row>
    <row r="96" spans="1:9" x14ac:dyDescent="0.25">
      <c r="A96" s="90"/>
      <c r="B96" s="90"/>
      <c r="C96" s="91" t="s">
        <v>37</v>
      </c>
      <c r="D96" s="91"/>
      <c r="E96" s="19" t="s">
        <v>12</v>
      </c>
      <c r="F96" s="20">
        <v>256</v>
      </c>
      <c r="G96" s="21"/>
      <c r="H96" s="21"/>
      <c r="I96" s="9">
        <f t="shared" ref="I96:I97" si="10">F96*(G96+H96)</f>
        <v>0</v>
      </c>
    </row>
    <row r="97" spans="1:9" x14ac:dyDescent="0.25">
      <c r="A97" s="90"/>
      <c r="B97" s="90"/>
      <c r="C97" s="91" t="s">
        <v>40</v>
      </c>
      <c r="D97" s="91"/>
      <c r="E97" s="19" t="s">
        <v>38</v>
      </c>
      <c r="F97" s="20">
        <v>41</v>
      </c>
      <c r="G97" s="21"/>
      <c r="H97" s="21"/>
      <c r="I97" s="9">
        <f t="shared" si="10"/>
        <v>0</v>
      </c>
    </row>
    <row r="98" spans="1:9" x14ac:dyDescent="0.25">
      <c r="D98" s="1"/>
      <c r="H98" s="18"/>
      <c r="I98" s="18">
        <f>SUM(I96:I97)</f>
        <v>0</v>
      </c>
    </row>
    <row r="99" spans="1:9" x14ac:dyDescent="0.25">
      <c r="H99" s="18"/>
      <c r="I99" s="18"/>
    </row>
    <row r="100" spans="1:9" x14ac:dyDescent="0.25">
      <c r="H100" s="18"/>
      <c r="I100" s="18"/>
    </row>
    <row r="101" spans="1:9" x14ac:dyDescent="0.25">
      <c r="D101" s="22" t="s">
        <v>8</v>
      </c>
      <c r="H101" s="18"/>
      <c r="I101" s="18">
        <f>SUM(I13)</f>
        <v>0</v>
      </c>
    </row>
    <row r="103" spans="1:9" x14ac:dyDescent="0.25">
      <c r="D103" s="22" t="s">
        <v>6</v>
      </c>
      <c r="H103" s="18"/>
      <c r="I103" s="18">
        <f>SUM(I98+I94+I90+I72+I36+I24+I62)</f>
        <v>0</v>
      </c>
    </row>
    <row r="105" spans="1:9" x14ac:dyDescent="0.25">
      <c r="D105" s="23" t="s">
        <v>102</v>
      </c>
      <c r="H105" s="24"/>
      <c r="I105" s="24">
        <f>SUM(I101:I104)</f>
        <v>0</v>
      </c>
    </row>
    <row r="106" spans="1:9" x14ac:dyDescent="0.25">
      <c r="D106" s="23" t="s">
        <v>103</v>
      </c>
      <c r="H106" s="24"/>
      <c r="I106" s="24">
        <f>I105*1.15</f>
        <v>0</v>
      </c>
    </row>
  </sheetData>
  <mergeCells count="134">
    <mergeCell ref="C47:D47"/>
    <mergeCell ref="C48:D48"/>
    <mergeCell ref="C17:D17"/>
    <mergeCell ref="A17:B17"/>
    <mergeCell ref="A7:B7"/>
    <mergeCell ref="C7:D7"/>
    <mergeCell ref="A9:B9"/>
    <mergeCell ref="C9:D9"/>
    <mergeCell ref="A10:B10"/>
    <mergeCell ref="C10:D10"/>
    <mergeCell ref="C15:D15"/>
    <mergeCell ref="A16:B16"/>
    <mergeCell ref="C16:D16"/>
    <mergeCell ref="C8:D8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C26:D26"/>
    <mergeCell ref="A27:B27"/>
    <mergeCell ref="C27:D27"/>
    <mergeCell ref="A28:B28"/>
    <mergeCell ref="C28:D28"/>
    <mergeCell ref="A1:I1"/>
    <mergeCell ref="C2:D2"/>
    <mergeCell ref="A3:D3"/>
    <mergeCell ref="A4:B4"/>
    <mergeCell ref="C4:D4"/>
    <mergeCell ref="A5:B5"/>
    <mergeCell ref="C5:D5"/>
    <mergeCell ref="A14:B14"/>
    <mergeCell ref="C14:D14"/>
    <mergeCell ref="A11:B11"/>
    <mergeCell ref="C11:D11"/>
    <mergeCell ref="A12:B12"/>
    <mergeCell ref="C12:D12"/>
    <mergeCell ref="A13:B13"/>
    <mergeCell ref="C13:D13"/>
    <mergeCell ref="C6:D6"/>
    <mergeCell ref="C21:D21"/>
    <mergeCell ref="A21:B21"/>
    <mergeCell ref="A30:B30"/>
    <mergeCell ref="C30:D30"/>
    <mergeCell ref="A31:B31"/>
    <mergeCell ref="C31:D31"/>
    <mergeCell ref="A32:B32"/>
    <mergeCell ref="C32:D32"/>
    <mergeCell ref="C38:D38"/>
    <mergeCell ref="C39:D39"/>
    <mergeCell ref="A29:B29"/>
    <mergeCell ref="C29:D29"/>
    <mergeCell ref="C34:D34"/>
    <mergeCell ref="C40:D40"/>
    <mergeCell ref="A65:B65"/>
    <mergeCell ref="C65:D65"/>
    <mergeCell ref="A66:B66"/>
    <mergeCell ref="C66:D66"/>
    <mergeCell ref="A33:B33"/>
    <mergeCell ref="C33:D33"/>
    <mergeCell ref="A35:B35"/>
    <mergeCell ref="C35:D35"/>
    <mergeCell ref="C64:D64"/>
    <mergeCell ref="C41:D41"/>
    <mergeCell ref="C42:D42"/>
    <mergeCell ref="C49:D49"/>
    <mergeCell ref="C55:D55"/>
    <mergeCell ref="C56:D56"/>
    <mergeCell ref="C57:D57"/>
    <mergeCell ref="C58:D58"/>
    <mergeCell ref="C59:D59"/>
    <mergeCell ref="C60:D60"/>
    <mergeCell ref="C61:D61"/>
    <mergeCell ref="C50:D50"/>
    <mergeCell ref="C43:D43"/>
    <mergeCell ref="C44:D44"/>
    <mergeCell ref="C45:D45"/>
    <mergeCell ref="A78:B78"/>
    <mergeCell ref="C78:D78"/>
    <mergeCell ref="C73:D73"/>
    <mergeCell ref="A74:B74"/>
    <mergeCell ref="C46:D46"/>
    <mergeCell ref="A71:B71"/>
    <mergeCell ref="C71:D71"/>
    <mergeCell ref="C74:D74"/>
    <mergeCell ref="A76:B76"/>
    <mergeCell ref="C76:D76"/>
    <mergeCell ref="A77:B77"/>
    <mergeCell ref="C77:D77"/>
    <mergeCell ref="A67:B67"/>
    <mergeCell ref="C67:D67"/>
    <mergeCell ref="A68:B68"/>
    <mergeCell ref="C68:D68"/>
    <mergeCell ref="A70:B70"/>
    <mergeCell ref="C70:D70"/>
    <mergeCell ref="C69:D69"/>
    <mergeCell ref="C75:D75"/>
    <mergeCell ref="C53:D53"/>
    <mergeCell ref="C54:D54"/>
    <mergeCell ref="C51:D51"/>
    <mergeCell ref="C52:D52"/>
    <mergeCell ref="A97:B97"/>
    <mergeCell ref="C97:D97"/>
    <mergeCell ref="C92:D92"/>
    <mergeCell ref="C95:D95"/>
    <mergeCell ref="A96:B96"/>
    <mergeCell ref="C96:D96"/>
    <mergeCell ref="A93:B93"/>
    <mergeCell ref="C93:D93"/>
    <mergeCell ref="A82:B82"/>
    <mergeCell ref="C82:D82"/>
    <mergeCell ref="A83:B83"/>
    <mergeCell ref="C83:D83"/>
    <mergeCell ref="C87:D87"/>
    <mergeCell ref="A79:B79"/>
    <mergeCell ref="C79:D79"/>
    <mergeCell ref="A80:B80"/>
    <mergeCell ref="C80:D80"/>
    <mergeCell ref="A84:B84"/>
    <mergeCell ref="C84:D84"/>
    <mergeCell ref="A85:B85"/>
    <mergeCell ref="C85:D85"/>
    <mergeCell ref="A89:B89"/>
    <mergeCell ref="C89:D89"/>
    <mergeCell ref="C86:D86"/>
    <mergeCell ref="A81:B81"/>
    <mergeCell ref="C81:D81"/>
    <mergeCell ref="C88:D88"/>
    <mergeCell ref="A88:B88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D09C-5320-4A4E-BD26-EA66A4DFDDFB}">
  <dimension ref="A1:I41"/>
  <sheetViews>
    <sheetView workbookViewId="0">
      <selection activeCell="E5" sqref="E5:E38"/>
    </sheetView>
  </sheetViews>
  <sheetFormatPr defaultRowHeight="13.2" x14ac:dyDescent="0.25"/>
  <cols>
    <col min="6" max="6" width="13.88671875" bestFit="1" customWidth="1"/>
  </cols>
  <sheetData>
    <row r="1" spans="1:9" ht="17.399999999999999" x14ac:dyDescent="0.3">
      <c r="A1" s="87" t="s">
        <v>99</v>
      </c>
      <c r="B1" s="88"/>
      <c r="C1" s="88"/>
      <c r="D1" s="88"/>
      <c r="E1" s="88"/>
      <c r="F1" s="88"/>
      <c r="G1" s="88"/>
      <c r="H1" s="88"/>
      <c r="I1" s="88"/>
    </row>
    <row r="3" spans="1:9" x14ac:dyDescent="0.25">
      <c r="A3" s="125" t="s">
        <v>109</v>
      </c>
      <c r="B3" s="125"/>
      <c r="C3" s="125"/>
      <c r="D3" s="53" t="s">
        <v>110</v>
      </c>
      <c r="E3" s="53" t="s">
        <v>111</v>
      </c>
      <c r="F3" s="53" t="s">
        <v>56</v>
      </c>
      <c r="G3" s="48"/>
      <c r="H3" s="48"/>
      <c r="I3" s="48"/>
    </row>
    <row r="4" spans="1:9" x14ac:dyDescent="0.25">
      <c r="A4" s="122" t="s">
        <v>112</v>
      </c>
      <c r="B4" s="123"/>
      <c r="C4" s="124"/>
      <c r="D4" s="56"/>
      <c r="E4" s="57"/>
      <c r="F4" s="57"/>
      <c r="G4" s="48"/>
      <c r="H4" s="48"/>
      <c r="I4" s="48"/>
    </row>
    <row r="5" spans="1:9" x14ac:dyDescent="0.25">
      <c r="A5" s="119" t="s">
        <v>113</v>
      </c>
      <c r="B5" s="120"/>
      <c r="C5" s="121"/>
      <c r="D5" s="52">
        <v>11</v>
      </c>
      <c r="E5" s="50"/>
      <c r="F5" s="50">
        <f>E5*D5</f>
        <v>0</v>
      </c>
      <c r="G5" s="48"/>
      <c r="H5" s="48"/>
      <c r="I5" s="48"/>
    </row>
    <row r="6" spans="1:9" x14ac:dyDescent="0.25">
      <c r="A6" s="119" t="s">
        <v>114</v>
      </c>
      <c r="B6" s="120"/>
      <c r="C6" s="121"/>
      <c r="D6" s="52">
        <v>2</v>
      </c>
      <c r="E6" s="50"/>
      <c r="F6" s="65">
        <f t="shared" ref="F6:F38" si="0">E6*D6</f>
        <v>0</v>
      </c>
      <c r="G6" s="63"/>
      <c r="H6" s="48"/>
      <c r="I6" s="48"/>
    </row>
    <row r="7" spans="1:9" x14ac:dyDescent="0.25">
      <c r="A7" s="119" t="s">
        <v>115</v>
      </c>
      <c r="B7" s="120"/>
      <c r="C7" s="121"/>
      <c r="D7" s="52">
        <v>11</v>
      </c>
      <c r="E7" s="50"/>
      <c r="F7" s="65">
        <f t="shared" si="0"/>
        <v>0</v>
      </c>
      <c r="G7" s="63"/>
      <c r="H7" s="48"/>
      <c r="I7" s="48"/>
    </row>
    <row r="8" spans="1:9" x14ac:dyDescent="0.25">
      <c r="A8" s="119" t="s">
        <v>116</v>
      </c>
      <c r="B8" s="120"/>
      <c r="C8" s="121"/>
      <c r="D8" s="51">
        <v>1</v>
      </c>
      <c r="E8" s="58"/>
      <c r="F8" s="65">
        <f t="shared" si="0"/>
        <v>0</v>
      </c>
      <c r="G8" s="63"/>
      <c r="H8" s="48"/>
      <c r="I8" s="48"/>
    </row>
    <row r="9" spans="1:9" x14ac:dyDescent="0.25">
      <c r="A9" s="119" t="s">
        <v>117</v>
      </c>
      <c r="B9" s="120"/>
      <c r="C9" s="121"/>
      <c r="D9" s="52">
        <v>1</v>
      </c>
      <c r="E9" s="50"/>
      <c r="F9" s="65">
        <f t="shared" si="0"/>
        <v>0</v>
      </c>
      <c r="G9" s="63"/>
      <c r="H9" s="48"/>
      <c r="I9" s="48"/>
    </row>
    <row r="10" spans="1:9" x14ac:dyDescent="0.25">
      <c r="A10" s="119" t="s">
        <v>118</v>
      </c>
      <c r="B10" s="120"/>
      <c r="C10" s="121"/>
      <c r="D10" s="52">
        <v>1</v>
      </c>
      <c r="E10" s="50"/>
      <c r="F10" s="65">
        <f t="shared" si="0"/>
        <v>0</v>
      </c>
      <c r="G10" s="63"/>
      <c r="H10" s="48"/>
      <c r="I10" s="48"/>
    </row>
    <row r="11" spans="1:9" x14ac:dyDescent="0.25">
      <c r="A11" s="119" t="s">
        <v>119</v>
      </c>
      <c r="B11" s="120"/>
      <c r="C11" s="121"/>
      <c r="D11" s="52">
        <v>1</v>
      </c>
      <c r="E11" s="50"/>
      <c r="F11" s="65">
        <f t="shared" si="0"/>
        <v>0</v>
      </c>
      <c r="G11" s="63"/>
      <c r="H11" s="48"/>
      <c r="I11" s="48"/>
    </row>
    <row r="12" spans="1:9" x14ac:dyDescent="0.25">
      <c r="A12" s="119" t="s">
        <v>120</v>
      </c>
      <c r="B12" s="120"/>
      <c r="C12" s="121"/>
      <c r="D12" s="52">
        <v>9</v>
      </c>
      <c r="E12" s="59"/>
      <c r="F12" s="65">
        <f t="shared" si="0"/>
        <v>0</v>
      </c>
      <c r="G12" s="63"/>
      <c r="H12" s="48"/>
      <c r="I12" s="48"/>
    </row>
    <row r="13" spans="1:9" x14ac:dyDescent="0.25">
      <c r="A13" s="119" t="s">
        <v>121</v>
      </c>
      <c r="B13" s="120"/>
      <c r="C13" s="121"/>
      <c r="D13" s="52">
        <v>1</v>
      </c>
      <c r="E13" s="59"/>
      <c r="F13" s="65">
        <f t="shared" si="0"/>
        <v>0</v>
      </c>
      <c r="G13" s="63"/>
      <c r="H13" s="48"/>
      <c r="I13" s="48"/>
    </row>
    <row r="14" spans="1:9" x14ac:dyDescent="0.25">
      <c r="A14" s="119" t="s">
        <v>122</v>
      </c>
      <c r="B14" s="120"/>
      <c r="C14" s="121"/>
      <c r="D14" s="52">
        <v>1</v>
      </c>
      <c r="E14" s="50"/>
      <c r="F14" s="65">
        <f t="shared" si="0"/>
        <v>0</v>
      </c>
      <c r="G14" s="63"/>
      <c r="H14" s="48"/>
      <c r="I14" s="48"/>
    </row>
    <row r="15" spans="1:9" x14ac:dyDescent="0.25">
      <c r="A15" s="119" t="s">
        <v>123</v>
      </c>
      <c r="B15" s="120"/>
      <c r="C15" s="121"/>
      <c r="D15" s="52">
        <v>1</v>
      </c>
      <c r="E15" s="50"/>
      <c r="F15" s="65">
        <f t="shared" si="0"/>
        <v>0</v>
      </c>
      <c r="G15" s="63"/>
      <c r="H15" s="48"/>
      <c r="I15" s="48"/>
    </row>
    <row r="16" spans="1:9" x14ac:dyDescent="0.25">
      <c r="A16" s="119" t="s">
        <v>124</v>
      </c>
      <c r="B16" s="120"/>
      <c r="C16" s="121"/>
      <c r="D16" s="51">
        <v>1</v>
      </c>
      <c r="E16" s="58"/>
      <c r="F16" s="65">
        <f t="shared" si="0"/>
        <v>0</v>
      </c>
      <c r="G16" s="63"/>
      <c r="H16" s="48"/>
      <c r="I16" s="48"/>
    </row>
    <row r="17" spans="1:7" x14ac:dyDescent="0.25">
      <c r="A17" s="120" t="s">
        <v>125</v>
      </c>
      <c r="B17" s="120"/>
      <c r="C17" s="121"/>
      <c r="D17" s="52">
        <v>5</v>
      </c>
      <c r="E17" s="50"/>
      <c r="F17" s="65">
        <f t="shared" si="0"/>
        <v>0</v>
      </c>
      <c r="G17" s="63"/>
    </row>
    <row r="18" spans="1:7" x14ac:dyDescent="0.25">
      <c r="A18" s="119" t="s">
        <v>126</v>
      </c>
      <c r="B18" s="120"/>
      <c r="C18" s="121"/>
      <c r="D18" s="52">
        <v>5</v>
      </c>
      <c r="E18" s="50"/>
      <c r="F18" s="65">
        <f t="shared" si="0"/>
        <v>0</v>
      </c>
      <c r="G18" s="63"/>
    </row>
    <row r="19" spans="1:7" x14ac:dyDescent="0.25">
      <c r="A19" s="119" t="s">
        <v>127</v>
      </c>
      <c r="B19" s="120"/>
      <c r="C19" s="121"/>
      <c r="D19" s="52">
        <v>6</v>
      </c>
      <c r="E19" s="50"/>
      <c r="F19" s="65">
        <f t="shared" si="0"/>
        <v>0</v>
      </c>
      <c r="G19" s="63"/>
    </row>
    <row r="20" spans="1:7" x14ac:dyDescent="0.25">
      <c r="A20" s="119" t="s">
        <v>128</v>
      </c>
      <c r="B20" s="120"/>
      <c r="C20" s="121"/>
      <c r="D20" s="52">
        <v>1</v>
      </c>
      <c r="E20" s="50"/>
      <c r="F20" s="65">
        <f t="shared" si="0"/>
        <v>0</v>
      </c>
      <c r="G20" s="63"/>
    </row>
    <row r="21" spans="1:7" x14ac:dyDescent="0.25">
      <c r="A21" s="119" t="s">
        <v>129</v>
      </c>
      <c r="B21" s="120"/>
      <c r="C21" s="121"/>
      <c r="D21" s="52">
        <v>6</v>
      </c>
      <c r="E21" s="50"/>
      <c r="F21" s="65">
        <f t="shared" si="0"/>
        <v>0</v>
      </c>
      <c r="G21" s="63"/>
    </row>
    <row r="22" spans="1:7" x14ac:dyDescent="0.25">
      <c r="A22" s="119" t="s">
        <v>130</v>
      </c>
      <c r="B22" s="120"/>
      <c r="C22" s="121"/>
      <c r="D22" s="52">
        <v>35</v>
      </c>
      <c r="E22" s="50"/>
      <c r="F22" s="65">
        <f t="shared" si="0"/>
        <v>0</v>
      </c>
      <c r="G22" s="63"/>
    </row>
    <row r="23" spans="1:7" x14ac:dyDescent="0.25">
      <c r="A23" s="119" t="s">
        <v>131</v>
      </c>
      <c r="B23" s="120"/>
      <c r="C23" s="121"/>
      <c r="D23" s="52">
        <v>4</v>
      </c>
      <c r="E23" s="50"/>
      <c r="F23" s="65">
        <f t="shared" si="0"/>
        <v>0</v>
      </c>
      <c r="G23" s="63"/>
    </row>
    <row r="24" spans="1:7" x14ac:dyDescent="0.25">
      <c r="A24" s="119" t="s">
        <v>132</v>
      </c>
      <c r="B24" s="120"/>
      <c r="C24" s="121"/>
      <c r="D24" s="52">
        <v>1</v>
      </c>
      <c r="E24" s="50"/>
      <c r="F24" s="65">
        <f t="shared" si="0"/>
        <v>0</v>
      </c>
      <c r="G24" s="63"/>
    </row>
    <row r="25" spans="1:7" x14ac:dyDescent="0.25">
      <c r="A25" s="119" t="s">
        <v>133</v>
      </c>
      <c r="B25" s="120"/>
      <c r="C25" s="121"/>
      <c r="D25" s="49">
        <v>1</v>
      </c>
      <c r="E25" s="50"/>
      <c r="F25" s="65">
        <f t="shared" si="0"/>
        <v>0</v>
      </c>
      <c r="G25" s="63"/>
    </row>
    <row r="26" spans="1:7" x14ac:dyDescent="0.25">
      <c r="A26" s="119" t="s">
        <v>134</v>
      </c>
      <c r="B26" s="120"/>
      <c r="C26" s="121"/>
      <c r="D26" s="49">
        <v>50</v>
      </c>
      <c r="E26" s="50"/>
      <c r="F26" s="65">
        <f t="shared" si="0"/>
        <v>0</v>
      </c>
      <c r="G26" s="63"/>
    </row>
    <row r="27" spans="1:7" x14ac:dyDescent="0.25">
      <c r="A27" s="119" t="s">
        <v>120</v>
      </c>
      <c r="B27" s="120"/>
      <c r="C27" s="121"/>
      <c r="D27" s="49">
        <v>8</v>
      </c>
      <c r="E27" s="50"/>
      <c r="F27" s="65">
        <f t="shared" si="0"/>
        <v>0</v>
      </c>
      <c r="G27" s="63"/>
    </row>
    <row r="28" spans="1:7" x14ac:dyDescent="0.25">
      <c r="A28" s="119" t="s">
        <v>135</v>
      </c>
      <c r="B28" s="120"/>
      <c r="C28" s="121"/>
      <c r="D28" s="49">
        <v>3</v>
      </c>
      <c r="E28" s="50"/>
      <c r="F28" s="65">
        <f t="shared" si="0"/>
        <v>0</v>
      </c>
      <c r="G28" s="63"/>
    </row>
    <row r="29" spans="1:7" x14ac:dyDescent="0.25">
      <c r="A29" s="119" t="s">
        <v>136</v>
      </c>
      <c r="B29" s="120"/>
      <c r="C29" s="121"/>
      <c r="D29" s="49">
        <v>3</v>
      </c>
      <c r="E29" s="50"/>
      <c r="F29" s="65">
        <f t="shared" si="0"/>
        <v>0</v>
      </c>
      <c r="G29" s="63"/>
    </row>
    <row r="30" spans="1:7" x14ac:dyDescent="0.25">
      <c r="A30" s="119" t="s">
        <v>137</v>
      </c>
      <c r="B30" s="120"/>
      <c r="C30" s="121"/>
      <c r="D30" s="49">
        <v>3</v>
      </c>
      <c r="E30" s="50"/>
      <c r="F30" s="65">
        <f t="shared" si="0"/>
        <v>0</v>
      </c>
      <c r="G30" s="63"/>
    </row>
    <row r="31" spans="1:7" x14ac:dyDescent="0.25">
      <c r="A31" s="119" t="s">
        <v>138</v>
      </c>
      <c r="B31" s="120"/>
      <c r="C31" s="121"/>
      <c r="D31" s="49">
        <v>3</v>
      </c>
      <c r="E31" s="50"/>
      <c r="F31" s="65">
        <f t="shared" si="0"/>
        <v>0</v>
      </c>
      <c r="G31" s="63"/>
    </row>
    <row r="32" spans="1:7" x14ac:dyDescent="0.25">
      <c r="A32" s="119" t="s">
        <v>139</v>
      </c>
      <c r="B32" s="120"/>
      <c r="C32" s="121"/>
      <c r="D32" s="49">
        <v>3</v>
      </c>
      <c r="E32" s="50"/>
      <c r="F32" s="65">
        <f t="shared" si="0"/>
        <v>0</v>
      </c>
      <c r="G32" s="63"/>
    </row>
    <row r="33" spans="1:9" x14ac:dyDescent="0.25">
      <c r="A33" s="119" t="s">
        <v>140</v>
      </c>
      <c r="B33" s="120"/>
      <c r="C33" s="121"/>
      <c r="D33" s="49">
        <v>3</v>
      </c>
      <c r="E33" s="50"/>
      <c r="F33" s="65">
        <f t="shared" si="0"/>
        <v>0</v>
      </c>
      <c r="G33" s="63"/>
    </row>
    <row r="34" spans="1:9" x14ac:dyDescent="0.25">
      <c r="A34" s="119" t="s">
        <v>141</v>
      </c>
      <c r="B34" s="120"/>
      <c r="C34" s="121"/>
      <c r="D34" s="49">
        <v>3</v>
      </c>
      <c r="E34" s="50"/>
      <c r="F34" s="65">
        <f t="shared" si="0"/>
        <v>0</v>
      </c>
      <c r="G34" s="63"/>
    </row>
    <row r="35" spans="1:9" x14ac:dyDescent="0.25">
      <c r="A35" s="119" t="s">
        <v>142</v>
      </c>
      <c r="B35" s="120"/>
      <c r="C35" s="121"/>
      <c r="D35" s="49">
        <v>3</v>
      </c>
      <c r="E35" s="50"/>
      <c r="F35" s="65">
        <f t="shared" si="0"/>
        <v>0</v>
      </c>
      <c r="G35" s="63"/>
    </row>
    <row r="36" spans="1:9" x14ac:dyDescent="0.25">
      <c r="A36" s="119" t="s">
        <v>143</v>
      </c>
      <c r="B36" s="120"/>
      <c r="C36" s="121"/>
      <c r="D36" s="49">
        <v>1</v>
      </c>
      <c r="E36" s="50"/>
      <c r="F36" s="65">
        <f t="shared" si="0"/>
        <v>0</v>
      </c>
      <c r="G36" s="63"/>
    </row>
    <row r="37" spans="1:9" x14ac:dyDescent="0.25">
      <c r="A37" s="119" t="s">
        <v>144</v>
      </c>
      <c r="B37" s="120"/>
      <c r="C37" s="121"/>
      <c r="D37" s="49">
        <v>1</v>
      </c>
      <c r="E37" s="50"/>
      <c r="F37" s="65">
        <f t="shared" si="0"/>
        <v>0</v>
      </c>
      <c r="G37" s="63"/>
    </row>
    <row r="38" spans="1:9" x14ac:dyDescent="0.25">
      <c r="A38" s="119" t="s">
        <v>145</v>
      </c>
      <c r="B38" s="120"/>
      <c r="C38" s="121"/>
      <c r="D38" s="49">
        <v>1</v>
      </c>
      <c r="E38" s="50"/>
      <c r="F38" s="65">
        <f t="shared" si="0"/>
        <v>0</v>
      </c>
      <c r="G38" s="63"/>
    </row>
    <row r="39" spans="1:9" x14ac:dyDescent="0.25">
      <c r="A39" s="126"/>
      <c r="B39" s="126"/>
      <c r="C39" s="126"/>
      <c r="D39" s="55"/>
      <c r="E39" s="60"/>
      <c r="F39" s="61"/>
      <c r="G39" s="48"/>
    </row>
    <row r="40" spans="1:9" x14ac:dyDescent="0.25">
      <c r="A40" s="118" t="s">
        <v>146</v>
      </c>
      <c r="B40" s="118"/>
      <c r="C40" s="118"/>
      <c r="D40" s="54"/>
      <c r="E40" s="55"/>
      <c r="F40" s="62">
        <f>SUM(F5:F38)</f>
        <v>0</v>
      </c>
      <c r="G40" s="48"/>
      <c r="H40" s="48"/>
      <c r="I40" s="48"/>
    </row>
    <row r="41" spans="1:9" x14ac:dyDescent="0.25">
      <c r="A41" s="118" t="s">
        <v>147</v>
      </c>
      <c r="B41" s="118"/>
      <c r="C41" s="118"/>
      <c r="D41" s="66"/>
      <c r="E41" s="67"/>
      <c r="F41" s="68">
        <f>F40*1.21</f>
        <v>0</v>
      </c>
      <c r="G41" s="48"/>
      <c r="H41" s="48"/>
      <c r="I41" s="48"/>
    </row>
  </sheetData>
  <mergeCells count="40">
    <mergeCell ref="A40:C40"/>
    <mergeCell ref="A1:I1"/>
    <mergeCell ref="A37:C37"/>
    <mergeCell ref="A30:C30"/>
    <mergeCell ref="A31:C31"/>
    <mergeCell ref="A32:C32"/>
    <mergeCell ref="A33:C33"/>
    <mergeCell ref="A34:C34"/>
    <mergeCell ref="A35:C35"/>
    <mergeCell ref="A36:C36"/>
    <mergeCell ref="A39:C39"/>
    <mergeCell ref="A8:C8"/>
    <mergeCell ref="A18:C18"/>
    <mergeCell ref="A26:C26"/>
    <mergeCell ref="A27:C27"/>
    <mergeCell ref="A13:C13"/>
    <mergeCell ref="A29:C29"/>
    <mergeCell ref="A24:C24"/>
    <mergeCell ref="A16:C16"/>
    <mergeCell ref="A19:C19"/>
    <mergeCell ref="A20:C20"/>
    <mergeCell ref="A23:C23"/>
    <mergeCell ref="A17:C17"/>
    <mergeCell ref="A21:C21"/>
    <mergeCell ref="A41:C41"/>
    <mergeCell ref="A9:C9"/>
    <mergeCell ref="A4:C4"/>
    <mergeCell ref="A11:C11"/>
    <mergeCell ref="A3:C3"/>
    <mergeCell ref="A5:C5"/>
    <mergeCell ref="A6:C6"/>
    <mergeCell ref="A7:C7"/>
    <mergeCell ref="A38:C38"/>
    <mergeCell ref="A25:C25"/>
    <mergeCell ref="A10:C10"/>
    <mergeCell ref="A12:C12"/>
    <mergeCell ref="A14:C14"/>
    <mergeCell ref="A15:C15"/>
    <mergeCell ref="A22:C22"/>
    <mergeCell ref="A28:C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HSV+PSV</vt:lpstr>
      <vt:lpstr>Nábytek</vt:lpstr>
    </vt:vector>
  </TitlesOfParts>
  <Company>Šimmr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Šimmr</dc:creator>
  <cp:lastModifiedBy>Vendula</cp:lastModifiedBy>
  <cp:lastPrinted>2021-01-17T08:33:36Z</cp:lastPrinted>
  <dcterms:created xsi:type="dcterms:W3CDTF">2001-06-12T16:55:26Z</dcterms:created>
  <dcterms:modified xsi:type="dcterms:W3CDTF">2021-03-15T11:40:45Z</dcterms:modified>
</cp:coreProperties>
</file>